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esktop\FI\2022\I-XII\"/>
    </mc:Choice>
  </mc:AlternateContent>
  <xr:revisionPtr revIDLastSave="0" documentId="13_ncr:1_{C766AD0C-8948-4D6E-9132-61044C8C0134}"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4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265" i="5" l="1"/>
  <c r="E264" i="5"/>
  <c r="D103" i="8" l="1"/>
  <c r="E723" i="4"/>
  <c r="E721" i="4"/>
  <c r="E710" i="4"/>
  <c r="L1429" i="9"/>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F279" i="9"/>
  <c r="F278" i="9"/>
  <c r="F275" i="9" s="1"/>
  <c r="F277" i="9"/>
  <c r="F276" i="9"/>
  <c r="L274" i="9"/>
  <c r="F274" i="9" s="1"/>
  <c r="H274" i="9"/>
  <c r="I273" i="9"/>
  <c r="H273" i="9"/>
  <c r="F273" i="9"/>
  <c r="E272" i="9"/>
  <c r="M271" i="9"/>
  <c r="L271" i="9"/>
  <c r="F271" i="9" s="1"/>
  <c r="B271" i="9" s="1"/>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E263" i="9"/>
  <c r="M262" i="9"/>
  <c r="L262" i="9"/>
  <c r="E262" i="9"/>
  <c r="M261" i="9"/>
  <c r="L261" i="9"/>
  <c r="E261" i="9"/>
  <c r="M260" i="9"/>
  <c r="L260" i="9"/>
  <c r="E260" i="9"/>
  <c r="M259" i="9"/>
  <c r="L259" i="9"/>
  <c r="E259" i="9"/>
  <c r="M258" i="9"/>
  <c r="L258" i="9"/>
  <c r="F258" i="9" s="1"/>
  <c r="E258" i="9"/>
  <c r="M257" i="9"/>
  <c r="F257" i="9" s="1"/>
  <c r="B257" i="9" s="1"/>
  <c r="L257" i="9"/>
  <c r="E257" i="9"/>
  <c r="M256" i="9"/>
  <c r="L256" i="9"/>
  <c r="E256" i="9"/>
  <c r="M255" i="9"/>
  <c r="L255" i="9"/>
  <c r="F255" i="9" s="1"/>
  <c r="B255" i="9" s="1"/>
  <c r="E255" i="9"/>
  <c r="M254" i="9"/>
  <c r="L254" i="9"/>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F242" i="9" s="1"/>
  <c r="E242" i="9"/>
  <c r="M241" i="9"/>
  <c r="L241" i="9"/>
  <c r="F241" i="9"/>
  <c r="B241" i="9" s="1"/>
  <c r="E241" i="9"/>
  <c r="M240" i="9"/>
  <c r="L240" i="9"/>
  <c r="E240" i="9"/>
  <c r="M239" i="9"/>
  <c r="L239" i="9"/>
  <c r="F239" i="9" s="1"/>
  <c r="B239" i="9" s="1"/>
  <c r="E239" i="9"/>
  <c r="M238" i="9"/>
  <c r="L238" i="9"/>
  <c r="E238" i="9"/>
  <c r="M237" i="9"/>
  <c r="L237" i="9"/>
  <c r="E237" i="9"/>
  <c r="M236" i="9"/>
  <c r="L236" i="9"/>
  <c r="E236" i="9"/>
  <c r="M235" i="9"/>
  <c r="L235" i="9"/>
  <c r="F235" i="9" s="1"/>
  <c r="B235" i="9" s="1"/>
  <c r="E235" i="9"/>
  <c r="M234" i="9"/>
  <c r="L234" i="9"/>
  <c r="E234" i="9"/>
  <c r="M233" i="9"/>
  <c r="L233" i="9"/>
  <c r="F233" i="9" s="1"/>
  <c r="B233" i="9" s="1"/>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M213" i="9"/>
  <c r="L213" i="9"/>
  <c r="F213" i="9" s="1"/>
  <c r="B213" i="9" s="1"/>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F157" i="9"/>
  <c r="H156" i="9"/>
  <c r="E156" i="9" s="1"/>
  <c r="B156" i="9" s="1"/>
  <c r="G156" i="9"/>
  <c r="F156" i="9"/>
  <c r="H155" i="9"/>
  <c r="G155" i="9"/>
  <c r="E155" i="9" s="1"/>
  <c r="B155" i="9" s="1"/>
  <c r="F155" i="9"/>
  <c r="H154" i="9"/>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G137" i="9"/>
  <c r="F137" i="9"/>
  <c r="H136" i="9"/>
  <c r="G136" i="9"/>
  <c r="F136" i="9"/>
  <c r="E136" i="9"/>
  <c r="B136" i="9" s="1"/>
  <c r="H135" i="9"/>
  <c r="G135" i="9"/>
  <c r="E135" i="9" s="1"/>
  <c r="F135" i="9"/>
  <c r="H134" i="9"/>
  <c r="G134" i="9"/>
  <c r="F134" i="9"/>
  <c r="H133" i="9"/>
  <c r="G133" i="9"/>
  <c r="F133" i="9"/>
  <c r="H132" i="9"/>
  <c r="G132" i="9"/>
  <c r="F132" i="9"/>
  <c r="H131" i="9"/>
  <c r="G131" i="9"/>
  <c r="F131" i="9"/>
  <c r="E131" i="9"/>
  <c r="B131" i="9" s="1"/>
  <c r="H130" i="9"/>
  <c r="G130" i="9"/>
  <c r="F130" i="9"/>
  <c r="H129" i="9"/>
  <c r="E129" i="9" s="1"/>
  <c r="B129" i="9" s="1"/>
  <c r="G129" i="9"/>
  <c r="F129" i="9"/>
  <c r="H128" i="9"/>
  <c r="G128" i="9"/>
  <c r="F128" i="9"/>
  <c r="H127" i="9"/>
  <c r="G127" i="9"/>
  <c r="F127" i="9"/>
  <c r="H126" i="9"/>
  <c r="G126" i="9"/>
  <c r="E126" i="9" s="1"/>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E109" i="9" s="1"/>
  <c r="B109" i="9" s="1"/>
  <c r="F109" i="9"/>
  <c r="H108" i="9"/>
  <c r="G108" i="9"/>
  <c r="F108" i="9"/>
  <c r="H107" i="9"/>
  <c r="G107" i="9"/>
  <c r="F107" i="9"/>
  <c r="H106" i="9"/>
  <c r="G106" i="9"/>
  <c r="F106" i="9"/>
  <c r="H105" i="9"/>
  <c r="G105" i="9"/>
  <c r="E105" i="9" s="1"/>
  <c r="B105" i="9" s="1"/>
  <c r="F105" i="9"/>
  <c r="H104" i="9"/>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F97" i="9"/>
  <c r="E97" i="9"/>
  <c r="B97" i="9" s="1"/>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E87" i="9"/>
  <c r="B87" i="9" s="1"/>
  <c r="H86" i="9"/>
  <c r="G86" i="9"/>
  <c r="F86" i="9"/>
  <c r="H85" i="9"/>
  <c r="G85" i="9"/>
  <c r="F85" i="9"/>
  <c r="H84" i="9"/>
  <c r="G84" i="9"/>
  <c r="F84" i="9"/>
  <c r="H83" i="9"/>
  <c r="G83" i="9"/>
  <c r="F83" i="9"/>
  <c r="H82" i="9"/>
  <c r="G82" i="9"/>
  <c r="E82" i="9" s="1"/>
  <c r="B82" i="9" s="1"/>
  <c r="F82" i="9"/>
  <c r="H81" i="9"/>
  <c r="G81" i="9"/>
  <c r="F81" i="9"/>
  <c r="H80" i="9"/>
  <c r="G80" i="9"/>
  <c r="F80" i="9"/>
  <c r="H79" i="9"/>
  <c r="G79" i="9"/>
  <c r="E79" i="9" s="1"/>
  <c r="B79" i="9" s="1"/>
  <c r="F79" i="9"/>
  <c r="H78" i="9"/>
  <c r="G78" i="9"/>
  <c r="F78" i="9"/>
  <c r="H77" i="9"/>
  <c r="G77" i="9"/>
  <c r="F77" i="9"/>
  <c r="H76" i="9"/>
  <c r="G76" i="9"/>
  <c r="F76" i="9"/>
  <c r="H75" i="9"/>
  <c r="E75" i="9" s="1"/>
  <c r="B75" i="9" s="1"/>
  <c r="G75" i="9"/>
  <c r="F75" i="9"/>
  <c r="H74" i="9"/>
  <c r="G74" i="9"/>
  <c r="F74" i="9"/>
  <c r="H73" i="9"/>
  <c r="G73" i="9"/>
  <c r="F73" i="9"/>
  <c r="H72" i="9"/>
  <c r="E72" i="9" s="1"/>
  <c r="B72" i="9" s="1"/>
  <c r="G72" i="9"/>
  <c r="F72" i="9"/>
  <c r="H71" i="9"/>
  <c r="G71" i="9"/>
  <c r="E71" i="9" s="1"/>
  <c r="B71" i="9" s="1"/>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G63" i="9"/>
  <c r="E63" i="9" s="1"/>
  <c r="B63" i="9" s="1"/>
  <c r="F63" i="9"/>
  <c r="H62" i="9"/>
  <c r="G62" i="9"/>
  <c r="F62" i="9"/>
  <c r="H61" i="9"/>
  <c r="G61" i="9"/>
  <c r="F61" i="9"/>
  <c r="H60" i="9"/>
  <c r="G60" i="9"/>
  <c r="F60" i="9"/>
  <c r="H59" i="9"/>
  <c r="G59" i="9"/>
  <c r="E59" i="9" s="1"/>
  <c r="B59" i="9" s="1"/>
  <c r="F59" i="9"/>
  <c r="H58" i="9"/>
  <c r="G58" i="9"/>
  <c r="F58" i="9"/>
  <c r="H57" i="9"/>
  <c r="G57" i="9"/>
  <c r="F57" i="9"/>
  <c r="H56" i="9"/>
  <c r="G56" i="9"/>
  <c r="F56" i="9"/>
  <c r="H55" i="9"/>
  <c r="G55" i="9"/>
  <c r="F55" i="9"/>
  <c r="H54" i="9"/>
  <c r="G54" i="9"/>
  <c r="E54" i="9" s="1"/>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E34" i="9" s="1"/>
  <c r="B34" i="9" s="1"/>
  <c r="F34" i="9"/>
  <c r="H33" i="9"/>
  <c r="G33" i="9"/>
  <c r="F33" i="9"/>
  <c r="H32" i="9"/>
  <c r="G32" i="9"/>
  <c r="F32" i="9"/>
  <c r="H31" i="9"/>
  <c r="G31" i="9"/>
  <c r="E31" i="9" s="1"/>
  <c r="B31" i="9" s="1"/>
  <c r="F31" i="9"/>
  <c r="H30" i="9"/>
  <c r="G30" i="9"/>
  <c r="F30" i="9"/>
  <c r="H29" i="9"/>
  <c r="G29" i="9"/>
  <c r="F29" i="9"/>
  <c r="H28" i="9"/>
  <c r="G28" i="9"/>
  <c r="F28" i="9"/>
  <c r="H27" i="9"/>
  <c r="E27" i="9" s="1"/>
  <c r="B27" i="9" s="1"/>
  <c r="G27" i="9"/>
  <c r="F27" i="9"/>
  <c r="H26" i="9"/>
  <c r="G26" i="9"/>
  <c r="F26" i="9"/>
  <c r="H25" i="9"/>
  <c r="G25" i="9"/>
  <c r="F25" i="9"/>
  <c r="H24" i="9"/>
  <c r="E24" i="9" s="1"/>
  <c r="B24" i="9" s="1"/>
  <c r="G24" i="9"/>
  <c r="F24" i="9"/>
  <c r="H23" i="9"/>
  <c r="G23" i="9"/>
  <c r="E23" i="9" s="1"/>
  <c r="B23" i="9" s="1"/>
  <c r="F23" i="9"/>
  <c r="H22" i="9"/>
  <c r="G22" i="9"/>
  <c r="F22" i="9"/>
  <c r="H21" i="9"/>
  <c r="G21" i="9"/>
  <c r="F21" i="9"/>
  <c r="F20" i="9"/>
  <c r="F4" i="9"/>
  <c r="O3" i="9"/>
  <c r="I3" i="9"/>
  <c r="H3" i="9"/>
  <c r="G3" i="9"/>
  <c r="D101" i="8"/>
  <c r="I36" i="3" s="1"/>
  <c r="D95" i="8"/>
  <c r="C1570" i="1" s="1"/>
  <c r="D90" i="8"/>
  <c r="D85" i="8"/>
  <c r="D80" i="8"/>
  <c r="D75" i="8"/>
  <c r="D70" i="8"/>
  <c r="D65" i="8"/>
  <c r="D60" i="8"/>
  <c r="D55" i="8"/>
  <c r="D50" i="8"/>
  <c r="D44" i="8"/>
  <c r="D36" i="8"/>
  <c r="D26" i="8"/>
  <c r="D18" i="8"/>
  <c r="D8" i="8"/>
  <c r="E44" i="7"/>
  <c r="D44" i="7"/>
  <c r="E39" i="7"/>
  <c r="D39" i="7"/>
  <c r="D38" i="7" s="1"/>
  <c r="E30" i="7"/>
  <c r="D30" i="7"/>
  <c r="E23" i="7"/>
  <c r="E22" i="7" s="1"/>
  <c r="D23" i="7"/>
  <c r="E14" i="7"/>
  <c r="D14"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F246" i="5"/>
  <c r="E246" i="5"/>
  <c r="D246" i="5"/>
  <c r="F244" i="5"/>
  <c r="F243" i="5"/>
  <c r="E242" i="5"/>
  <c r="D1219" i="1" s="1"/>
  <c r="D242" i="5"/>
  <c r="F242" i="5" s="1"/>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84" i="1" s="1"/>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E567" i="4" s="1"/>
  <c r="D561" i="1" s="1"/>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E418" i="4"/>
  <c r="D418" i="4"/>
  <c r="F418" i="4" s="1"/>
  <c r="E417" i="4"/>
  <c r="D417" i="4"/>
  <c r="E416" i="4"/>
  <c r="D416" i="4"/>
  <c r="F416" i="4" s="1"/>
  <c r="F411" i="4"/>
  <c r="F410" i="4"/>
  <c r="F409" i="4"/>
  <c r="F406" i="4"/>
  <c r="F405" i="4"/>
  <c r="F404" i="4"/>
  <c r="F403" i="4"/>
  <c r="E402" i="4"/>
  <c r="D402" i="4"/>
  <c r="F402" i="4" s="1"/>
  <c r="F401"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E351" i="4" s="1"/>
  <c r="D356" i="4"/>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C260" i="1" s="1"/>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6" i="1"/>
  <c r="G1576" i="1" s="1"/>
  <c r="C1575" i="1"/>
  <c r="H1574" i="1"/>
  <c r="C1574" i="1"/>
  <c r="G1574" i="1" s="1"/>
  <c r="H1573" i="1"/>
  <c r="G1573" i="1"/>
  <c r="C1573" i="1"/>
  <c r="C1572" i="1"/>
  <c r="G1572" i="1" s="1"/>
  <c r="C1571" i="1"/>
  <c r="H1569" i="1"/>
  <c r="G1569" i="1"/>
  <c r="C1569" i="1"/>
  <c r="C1568" i="1"/>
  <c r="C1567" i="1"/>
  <c r="C1566" i="1"/>
  <c r="G1566" i="1" s="1"/>
  <c r="H1565" i="1"/>
  <c r="G1565" i="1"/>
  <c r="C1565" i="1"/>
  <c r="C1564" i="1"/>
  <c r="G1563" i="1"/>
  <c r="C1563" i="1"/>
  <c r="H1563" i="1" s="1"/>
  <c r="C1562" i="1"/>
  <c r="H1561" i="1"/>
  <c r="G1561" i="1"/>
  <c r="C1561" i="1"/>
  <c r="C1560" i="1"/>
  <c r="C1559" i="1"/>
  <c r="C1558" i="1"/>
  <c r="H1557" i="1"/>
  <c r="G1557" i="1"/>
  <c r="C1557" i="1"/>
  <c r="H1556" i="1"/>
  <c r="C1556" i="1"/>
  <c r="G1556" i="1" s="1"/>
  <c r="C1555" i="1"/>
  <c r="H1555" i="1" s="1"/>
  <c r="C1554" i="1"/>
  <c r="H1553" i="1"/>
  <c r="G1553" i="1"/>
  <c r="C1553" i="1"/>
  <c r="H1552" i="1"/>
  <c r="G1552" i="1"/>
  <c r="C1552" i="1"/>
  <c r="C1551" i="1"/>
  <c r="C1550" i="1"/>
  <c r="H1549" i="1"/>
  <c r="G1549" i="1"/>
  <c r="C1549" i="1"/>
  <c r="H1548" i="1"/>
  <c r="C1548" i="1"/>
  <c r="G1548" i="1" s="1"/>
  <c r="C1547" i="1"/>
  <c r="C1546" i="1"/>
  <c r="H1545" i="1"/>
  <c r="G1545" i="1"/>
  <c r="C1545" i="1"/>
  <c r="H1544" i="1"/>
  <c r="C1544" i="1"/>
  <c r="G1544" i="1" s="1"/>
  <c r="C1543" i="1"/>
  <c r="H1542" i="1"/>
  <c r="C1542" i="1"/>
  <c r="G1542" i="1" s="1"/>
  <c r="H1541" i="1"/>
  <c r="G1541" i="1"/>
  <c r="C1541" i="1"/>
  <c r="C1540" i="1"/>
  <c r="G1540" i="1" s="1"/>
  <c r="C1539" i="1"/>
  <c r="H1539" i="1" s="1"/>
  <c r="C1538" i="1"/>
  <c r="H1537" i="1"/>
  <c r="G1537" i="1"/>
  <c r="C1537" i="1"/>
  <c r="C1536" i="1"/>
  <c r="C1535" i="1"/>
  <c r="C1534" i="1"/>
  <c r="G1534" i="1" s="1"/>
  <c r="C1533" i="1"/>
  <c r="H1533" i="1" s="1"/>
  <c r="C1532" i="1"/>
  <c r="C1531" i="1"/>
  <c r="H1531" i="1" s="1"/>
  <c r="H1529" i="1"/>
  <c r="G1529" i="1"/>
  <c r="C1529" i="1"/>
  <c r="G1528" i="1"/>
  <c r="C1528" i="1"/>
  <c r="H1528" i="1" s="1"/>
  <c r="C1527" i="1"/>
  <c r="C1526" i="1"/>
  <c r="H1525" i="1"/>
  <c r="G1525" i="1"/>
  <c r="C1525" i="1"/>
  <c r="C1523" i="1"/>
  <c r="H1523" i="1" s="1"/>
  <c r="C1522" i="1"/>
  <c r="H1521" i="1"/>
  <c r="G1521" i="1"/>
  <c r="C1521" i="1"/>
  <c r="H1520" i="1"/>
  <c r="G1520" i="1"/>
  <c r="C1520" i="1"/>
  <c r="C1519" i="1"/>
  <c r="H1516" i="1"/>
  <c r="G1516" i="1"/>
  <c r="C1516" i="1"/>
  <c r="C1515" i="1"/>
  <c r="H1515" i="1" s="1"/>
  <c r="H1514" i="1"/>
  <c r="C1514" i="1"/>
  <c r="G1514" i="1" s="1"/>
  <c r="H1513" i="1"/>
  <c r="G1513" i="1"/>
  <c r="C1513" i="1"/>
  <c r="G1512" i="1"/>
  <c r="C1512" i="1"/>
  <c r="H1512" i="1" s="1"/>
  <c r="C1510" i="1"/>
  <c r="G1510" i="1" s="1"/>
  <c r="G1509" i="1"/>
  <c r="C1509" i="1"/>
  <c r="H1509" i="1" s="1"/>
  <c r="H1508" i="1"/>
  <c r="G1508" i="1"/>
  <c r="C1508" i="1"/>
  <c r="G1507" i="1"/>
  <c r="C1507" i="1"/>
  <c r="H1507" i="1" s="1"/>
  <c r="H1506" i="1"/>
  <c r="C1506" i="1"/>
  <c r="G1506" i="1" s="1"/>
  <c r="H1505" i="1"/>
  <c r="G1505" i="1"/>
  <c r="C1505" i="1"/>
  <c r="C1504" i="1"/>
  <c r="G1503" i="1"/>
  <c r="C1503" i="1"/>
  <c r="H1503" i="1" s="1"/>
  <c r="C1502" i="1"/>
  <c r="C1501" i="1"/>
  <c r="G1501" i="1" s="1"/>
  <c r="H1500" i="1"/>
  <c r="G1500" i="1"/>
  <c r="C1500" i="1"/>
  <c r="H1498" i="1"/>
  <c r="C1498" i="1"/>
  <c r="G1498" i="1" s="1"/>
  <c r="H1497" i="1"/>
  <c r="G1497" i="1"/>
  <c r="C1497" i="1"/>
  <c r="C1496" i="1"/>
  <c r="H1496" i="1" s="1"/>
  <c r="G1495" i="1"/>
  <c r="C1495" i="1"/>
  <c r="H1495" i="1" s="1"/>
  <c r="C1494" i="1"/>
  <c r="G1493" i="1"/>
  <c r="C1493" i="1"/>
  <c r="H1493" i="1" s="1"/>
  <c r="C1492" i="1"/>
  <c r="C1491" i="1"/>
  <c r="H1491" i="1" s="1"/>
  <c r="H1490" i="1"/>
  <c r="G1490" i="1"/>
  <c r="C1490" i="1"/>
  <c r="C1489" i="1"/>
  <c r="H1488" i="1"/>
  <c r="C1488" i="1"/>
  <c r="G1488" i="1" s="1"/>
  <c r="H1487" i="1"/>
  <c r="G1487" i="1"/>
  <c r="C1487" i="1"/>
  <c r="C1486" i="1"/>
  <c r="C1485" i="1"/>
  <c r="H1485" i="1" s="1"/>
  <c r="C1484" i="1"/>
  <c r="G1482" i="1"/>
  <c r="C1482" i="1"/>
  <c r="H1482" i="1" s="1"/>
  <c r="C1480" i="1"/>
  <c r="H1480" i="1" s="1"/>
  <c r="G1479" i="1"/>
  <c r="D1479" i="1"/>
  <c r="C1479" i="1"/>
  <c r="H1478" i="1"/>
  <c r="G1478" i="1"/>
  <c r="I1478" i="1" s="1"/>
  <c r="D1478" i="1"/>
  <c r="C1478" i="1"/>
  <c r="J1478" i="1" s="1"/>
  <c r="D1477" i="1"/>
  <c r="C1477" i="1"/>
  <c r="D1476" i="1"/>
  <c r="C1476" i="1"/>
  <c r="D1475" i="1"/>
  <c r="C1475" i="1"/>
  <c r="G1474" i="1"/>
  <c r="D1474" i="1"/>
  <c r="C1474" i="1"/>
  <c r="H1473" i="1"/>
  <c r="G1473" i="1"/>
  <c r="I1473" i="1" s="1"/>
  <c r="D1473" i="1"/>
  <c r="C1473" i="1"/>
  <c r="J1473" i="1" s="1"/>
  <c r="D1472" i="1"/>
  <c r="C1472" i="1"/>
  <c r="D1471" i="1"/>
  <c r="C1471" i="1"/>
  <c r="C1470" i="1"/>
  <c r="C1469" i="1"/>
  <c r="J1468" i="1"/>
  <c r="D1468" i="1"/>
  <c r="C1468" i="1"/>
  <c r="D1467" i="1"/>
  <c r="C1467" i="1"/>
  <c r="D1466" i="1"/>
  <c r="G1466" i="1" s="1"/>
  <c r="C1466" i="1"/>
  <c r="H1465" i="1"/>
  <c r="G1465" i="1"/>
  <c r="I1465" i="1" s="1"/>
  <c r="D1465" i="1"/>
  <c r="C1465" i="1"/>
  <c r="J1465" i="1" s="1"/>
  <c r="D1464" i="1"/>
  <c r="C1464" i="1"/>
  <c r="D1463" i="1"/>
  <c r="C1463" i="1"/>
  <c r="G1462" i="1"/>
  <c r="D1462" i="1"/>
  <c r="C1462" i="1"/>
  <c r="D1461" i="1"/>
  <c r="C1461" i="1"/>
  <c r="H1460" i="1"/>
  <c r="G1460" i="1"/>
  <c r="I1460" i="1" s="1"/>
  <c r="D1460" i="1"/>
  <c r="C1460" i="1"/>
  <c r="J1460" i="1" s="1"/>
  <c r="G1459" i="1"/>
  <c r="I1459" i="1" s="1"/>
  <c r="D1459" i="1"/>
  <c r="C1459" i="1"/>
  <c r="H1459" i="1" s="1"/>
  <c r="H1458" i="1"/>
  <c r="D1458" i="1"/>
  <c r="C1458" i="1"/>
  <c r="D1457" i="1"/>
  <c r="C1457" i="1"/>
  <c r="D1456" i="1"/>
  <c r="C1456" i="1"/>
  <c r="J1456" i="1" s="1"/>
  <c r="I1455" i="1"/>
  <c r="G1455" i="1"/>
  <c r="D1455" i="1"/>
  <c r="C1455" i="1"/>
  <c r="H1455" i="1" s="1"/>
  <c r="D1454" i="1"/>
  <c r="C1454" i="1"/>
  <c r="H1452" i="1"/>
  <c r="G1452" i="1"/>
  <c r="I1452" i="1" s="1"/>
  <c r="D1452" i="1"/>
  <c r="C1452" i="1"/>
  <c r="J1452" i="1" s="1"/>
  <c r="G1451" i="1"/>
  <c r="I1451" i="1" s="1"/>
  <c r="D1451" i="1"/>
  <c r="C1451" i="1"/>
  <c r="H1451" i="1" s="1"/>
  <c r="H1450" i="1"/>
  <c r="D1450" i="1"/>
  <c r="C1450" i="1"/>
  <c r="D1449" i="1"/>
  <c r="C1449" i="1"/>
  <c r="H1448" i="1"/>
  <c r="G1448" i="1"/>
  <c r="I1448" i="1" s="1"/>
  <c r="D1448" i="1"/>
  <c r="C1448" i="1"/>
  <c r="J1448" i="1" s="1"/>
  <c r="I1447" i="1"/>
  <c r="G1447" i="1"/>
  <c r="D1447" i="1"/>
  <c r="C1447" i="1"/>
  <c r="H1447" i="1" s="1"/>
  <c r="D1446" i="1"/>
  <c r="C1446" i="1"/>
  <c r="J1445" i="1"/>
  <c r="D1445" i="1"/>
  <c r="C1445" i="1"/>
  <c r="D1444" i="1"/>
  <c r="C1444" i="1"/>
  <c r="H1443" i="1"/>
  <c r="D1443" i="1"/>
  <c r="C1443" i="1"/>
  <c r="J1442" i="1"/>
  <c r="H1442" i="1"/>
  <c r="G1442" i="1"/>
  <c r="D1442" i="1"/>
  <c r="C1442" i="1"/>
  <c r="J1441" i="1"/>
  <c r="D1441" i="1"/>
  <c r="C1441" i="1"/>
  <c r="J1440" i="1"/>
  <c r="D1440" i="1"/>
  <c r="C1440" i="1"/>
  <c r="D1439" i="1"/>
  <c r="H1439" i="1" s="1"/>
  <c r="C1439" i="1"/>
  <c r="H1438" i="1"/>
  <c r="D1438" i="1"/>
  <c r="C1438" i="1"/>
  <c r="G1438" i="1" s="1"/>
  <c r="D1437" i="1"/>
  <c r="C1437" i="1"/>
  <c r="D1434" i="1"/>
  <c r="C1434" i="1"/>
  <c r="D1433" i="1"/>
  <c r="C1433" i="1"/>
  <c r="H1432" i="1"/>
  <c r="D1432" i="1"/>
  <c r="C1432" i="1"/>
  <c r="G1432" i="1" s="1"/>
  <c r="D1431" i="1"/>
  <c r="H1431" i="1" s="1"/>
  <c r="C1431" i="1"/>
  <c r="H1430" i="1"/>
  <c r="D1430" i="1"/>
  <c r="C1430" i="1"/>
  <c r="G1430" i="1" s="1"/>
  <c r="D1429" i="1"/>
  <c r="C1429" i="1"/>
  <c r="D1428" i="1"/>
  <c r="C1428" i="1"/>
  <c r="H1427" i="1"/>
  <c r="D1427" i="1"/>
  <c r="C1427" i="1"/>
  <c r="G1427" i="1" s="1"/>
  <c r="D1426" i="1"/>
  <c r="C1426" i="1"/>
  <c r="D1425" i="1"/>
  <c r="C1425" i="1"/>
  <c r="G1425" i="1" s="1"/>
  <c r="H1424" i="1"/>
  <c r="D1424" i="1"/>
  <c r="C1424" i="1"/>
  <c r="G1424" i="1" s="1"/>
  <c r="H1423" i="1"/>
  <c r="D1423" i="1"/>
  <c r="C1423" i="1"/>
  <c r="G1423" i="1" s="1"/>
  <c r="D1422" i="1"/>
  <c r="C1422" i="1"/>
  <c r="D1421" i="1"/>
  <c r="C1421" i="1"/>
  <c r="G1421" i="1" s="1"/>
  <c r="H1420" i="1"/>
  <c r="D1420" i="1"/>
  <c r="C1420" i="1"/>
  <c r="G1420" i="1" s="1"/>
  <c r="H1419" i="1"/>
  <c r="D1419" i="1"/>
  <c r="C1419" i="1"/>
  <c r="G1419" i="1" s="1"/>
  <c r="D1418" i="1"/>
  <c r="C1418" i="1"/>
  <c r="D1417" i="1"/>
  <c r="C1417"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C1388" i="1"/>
  <c r="G1388" i="1" s="1"/>
  <c r="D1387" i="1"/>
  <c r="C1387" i="1"/>
  <c r="H1387" i="1" s="1"/>
  <c r="D1386" i="1"/>
  <c r="C1386" i="1"/>
  <c r="G1385" i="1"/>
  <c r="D1385" i="1"/>
  <c r="C1385" i="1"/>
  <c r="H1385" i="1" s="1"/>
  <c r="G1384" i="1"/>
  <c r="D1384" i="1"/>
  <c r="C1384" i="1"/>
  <c r="H1384" i="1" s="1"/>
  <c r="H1382" i="1"/>
  <c r="D1382" i="1"/>
  <c r="C1382" i="1"/>
  <c r="G1382" i="1" s="1"/>
  <c r="H1381" i="1"/>
  <c r="D1381" i="1"/>
  <c r="C1381" i="1"/>
  <c r="G1381" i="1" s="1"/>
  <c r="D1380" i="1"/>
  <c r="C1380" i="1"/>
  <c r="G1380" i="1" s="1"/>
  <c r="D1379" i="1"/>
  <c r="C1379" i="1"/>
  <c r="H1378" i="1"/>
  <c r="D1378" i="1"/>
  <c r="C1378" i="1"/>
  <c r="G1378" i="1" s="1"/>
  <c r="H1377" i="1"/>
  <c r="D1377" i="1"/>
  <c r="C1377" i="1"/>
  <c r="G1377" i="1" s="1"/>
  <c r="D1376" i="1"/>
  <c r="C1376" i="1"/>
  <c r="G1376" i="1" s="1"/>
  <c r="D1375" i="1"/>
  <c r="C1375" i="1"/>
  <c r="H1374" i="1"/>
  <c r="D1374" i="1"/>
  <c r="C1374" i="1"/>
  <c r="G1374" i="1" s="1"/>
  <c r="H1373" i="1"/>
  <c r="D1373" i="1"/>
  <c r="C1373" i="1"/>
  <c r="G1373" i="1" s="1"/>
  <c r="D1372" i="1"/>
  <c r="C1372" i="1"/>
  <c r="G1372" i="1" s="1"/>
  <c r="D1371" i="1"/>
  <c r="C1371" i="1"/>
  <c r="H1370" i="1"/>
  <c r="D1370" i="1"/>
  <c r="C1370" i="1"/>
  <c r="G1370" i="1" s="1"/>
  <c r="H1369" i="1"/>
  <c r="D1369" i="1"/>
  <c r="C1369" i="1"/>
  <c r="G1369" i="1" s="1"/>
  <c r="D1368" i="1"/>
  <c r="C1368" i="1"/>
  <c r="G1368" i="1" s="1"/>
  <c r="D1367" i="1"/>
  <c r="C1367" i="1"/>
  <c r="H1366" i="1"/>
  <c r="D1366" i="1"/>
  <c r="C1366" i="1"/>
  <c r="G1366" i="1" s="1"/>
  <c r="H1365" i="1"/>
  <c r="D1365" i="1"/>
  <c r="C1365" i="1"/>
  <c r="G1365" i="1" s="1"/>
  <c r="D1364" i="1"/>
  <c r="C1364" i="1"/>
  <c r="G1364" i="1" s="1"/>
  <c r="D1363" i="1"/>
  <c r="C1363" i="1"/>
  <c r="H1362" i="1"/>
  <c r="D1362" i="1"/>
  <c r="C1362" i="1"/>
  <c r="G1362" i="1" s="1"/>
  <c r="H1361" i="1"/>
  <c r="D1361" i="1"/>
  <c r="C1361" i="1"/>
  <c r="G1361" i="1" s="1"/>
  <c r="D1360" i="1"/>
  <c r="C1360" i="1"/>
  <c r="G1360" i="1" s="1"/>
  <c r="D1359" i="1"/>
  <c r="C1359" i="1"/>
  <c r="H1358" i="1"/>
  <c r="D1358" i="1"/>
  <c r="C1358" i="1"/>
  <c r="G1358" i="1" s="1"/>
  <c r="H1357" i="1"/>
  <c r="D1357" i="1"/>
  <c r="C1357" i="1"/>
  <c r="G1357" i="1" s="1"/>
  <c r="D1356" i="1"/>
  <c r="C1356" i="1"/>
  <c r="G1356" i="1" s="1"/>
  <c r="D1355" i="1"/>
  <c r="C1355" i="1"/>
  <c r="H1354" i="1"/>
  <c r="D1354" i="1"/>
  <c r="C1354" i="1"/>
  <c r="G1354" i="1" s="1"/>
  <c r="H1353" i="1"/>
  <c r="D1353" i="1"/>
  <c r="C1353" i="1"/>
  <c r="G1353" i="1" s="1"/>
  <c r="D1352" i="1"/>
  <c r="C1352" i="1"/>
  <c r="G1352" i="1" s="1"/>
  <c r="D1351" i="1"/>
  <c r="C1351" i="1"/>
  <c r="H1350" i="1"/>
  <c r="D1350" i="1"/>
  <c r="C1350" i="1"/>
  <c r="G1350" i="1" s="1"/>
  <c r="H1349" i="1"/>
  <c r="D1349" i="1"/>
  <c r="C1349" i="1"/>
  <c r="G1349" i="1" s="1"/>
  <c r="D1348" i="1"/>
  <c r="C1348" i="1"/>
  <c r="G1348" i="1" s="1"/>
  <c r="D1347" i="1"/>
  <c r="C1347" i="1"/>
  <c r="H1346" i="1"/>
  <c r="D1346" i="1"/>
  <c r="C1346" i="1"/>
  <c r="G1346" i="1" s="1"/>
  <c r="H1345" i="1"/>
  <c r="D1345" i="1"/>
  <c r="C1345" i="1"/>
  <c r="G1345" i="1" s="1"/>
  <c r="C1344" i="1"/>
  <c r="D1343" i="1"/>
  <c r="C1343" i="1"/>
  <c r="D1342" i="1"/>
  <c r="C1342" i="1"/>
  <c r="D1341" i="1"/>
  <c r="C1341" i="1"/>
  <c r="D1340" i="1"/>
  <c r="C1340" i="1"/>
  <c r="D1339" i="1"/>
  <c r="C1339" i="1"/>
  <c r="D1338" i="1"/>
  <c r="C1338" i="1"/>
  <c r="H1337" i="1"/>
  <c r="G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H1328" i="1" s="1"/>
  <c r="D1327" i="1"/>
  <c r="C1327" i="1"/>
  <c r="G1326" i="1"/>
  <c r="D1326" i="1"/>
  <c r="C1326" i="1"/>
  <c r="H1326" i="1" s="1"/>
  <c r="G1325" i="1"/>
  <c r="D1325" i="1"/>
  <c r="C1325" i="1"/>
  <c r="H1325" i="1" s="1"/>
  <c r="D1324" i="1"/>
  <c r="C1324" i="1"/>
  <c r="H1324" i="1" s="1"/>
  <c r="D1323" i="1"/>
  <c r="C1323" i="1"/>
  <c r="G1322" i="1"/>
  <c r="D1322" i="1"/>
  <c r="C1322" i="1"/>
  <c r="H1322" i="1" s="1"/>
  <c r="G1321" i="1"/>
  <c r="D1321" i="1"/>
  <c r="C1321" i="1"/>
  <c r="H1321" i="1" s="1"/>
  <c r="D1320" i="1"/>
  <c r="C1320" i="1"/>
  <c r="H1320" i="1" s="1"/>
  <c r="D1319" i="1"/>
  <c r="C1319" i="1"/>
  <c r="G1318" i="1"/>
  <c r="D1318" i="1"/>
  <c r="C1318" i="1"/>
  <c r="H1318" i="1" s="1"/>
  <c r="G1317" i="1"/>
  <c r="D1317" i="1"/>
  <c r="C1317" i="1"/>
  <c r="H1317" i="1" s="1"/>
  <c r="D1316" i="1"/>
  <c r="C1316" i="1"/>
  <c r="H1316" i="1" s="1"/>
  <c r="D1315" i="1"/>
  <c r="C1315" i="1"/>
  <c r="G1314" i="1"/>
  <c r="D1314" i="1"/>
  <c r="C1314" i="1"/>
  <c r="H1314" i="1" s="1"/>
  <c r="G1313" i="1"/>
  <c r="D1313" i="1"/>
  <c r="C1313" i="1"/>
  <c r="H1313" i="1" s="1"/>
  <c r="D1312" i="1"/>
  <c r="C1312" i="1"/>
  <c r="H1312" i="1" s="1"/>
  <c r="D1311" i="1"/>
  <c r="C1311" i="1"/>
  <c r="G1310" i="1"/>
  <c r="D1310" i="1"/>
  <c r="C1310" i="1"/>
  <c r="H1310" i="1" s="1"/>
  <c r="G1309" i="1"/>
  <c r="D1309" i="1"/>
  <c r="C1309" i="1"/>
  <c r="H1309" i="1" s="1"/>
  <c r="D1308" i="1"/>
  <c r="C1308" i="1"/>
  <c r="H1308" i="1" s="1"/>
  <c r="D1307" i="1"/>
  <c r="C1307" i="1"/>
  <c r="G1306" i="1"/>
  <c r="D1306" i="1"/>
  <c r="C1306" i="1"/>
  <c r="H1306" i="1" s="1"/>
  <c r="G1305" i="1"/>
  <c r="D1305" i="1"/>
  <c r="C1305" i="1"/>
  <c r="H1305" i="1" s="1"/>
  <c r="C1304" i="1"/>
  <c r="H1303" i="1"/>
  <c r="D1303" i="1"/>
  <c r="C1303" i="1"/>
  <c r="G1303" i="1" s="1"/>
  <c r="H1302" i="1"/>
  <c r="D1302" i="1"/>
  <c r="C1302" i="1"/>
  <c r="G1302" i="1" s="1"/>
  <c r="D1301" i="1"/>
  <c r="C1301" i="1"/>
  <c r="G1301" i="1" s="1"/>
  <c r="D1300" i="1"/>
  <c r="C1300"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G1265" i="1"/>
  <c r="D1265" i="1"/>
  <c r="C1265" i="1"/>
  <c r="H1265" i="1" s="1"/>
  <c r="D1264" i="1"/>
  <c r="G1264" i="1" s="1"/>
  <c r="C1264" i="1"/>
  <c r="H1264" i="1" s="1"/>
  <c r="D1263" i="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D1241" i="1"/>
  <c r="G1241" i="1" s="1"/>
  <c r="C1241" i="1"/>
  <c r="D1240" i="1"/>
  <c r="G1240" i="1" s="1"/>
  <c r="C1240" i="1"/>
  <c r="G1239" i="1"/>
  <c r="D1239" i="1"/>
  <c r="C1239" i="1"/>
  <c r="H1239" i="1" s="1"/>
  <c r="G1238" i="1"/>
  <c r="D1238" i="1"/>
  <c r="C1238" i="1"/>
  <c r="H1238" i="1" s="1"/>
  <c r="D1237" i="1"/>
  <c r="C1237" i="1"/>
  <c r="H1237" i="1" s="1"/>
  <c r="G1236" i="1"/>
  <c r="D1236" i="1"/>
  <c r="C1236" i="1"/>
  <c r="H1236" i="1" s="1"/>
  <c r="G1234" i="1"/>
  <c r="D1234" i="1"/>
  <c r="C1234" i="1"/>
  <c r="H1234" i="1" s="1"/>
  <c r="G1233" i="1"/>
  <c r="D1233" i="1"/>
  <c r="C1233" i="1"/>
  <c r="H1233" i="1" s="1"/>
  <c r="D1232" i="1"/>
  <c r="G1232" i="1" s="1"/>
  <c r="C1232" i="1"/>
  <c r="H1232" i="1" s="1"/>
  <c r="G1231" i="1"/>
  <c r="D1231" i="1"/>
  <c r="C1231" i="1"/>
  <c r="H1231" i="1" s="1"/>
  <c r="G1230" i="1"/>
  <c r="D1230" i="1"/>
  <c r="C1230" i="1"/>
  <c r="H1230" i="1" s="1"/>
  <c r="G1229" i="1"/>
  <c r="D1229" i="1"/>
  <c r="C1229" i="1"/>
  <c r="H1229" i="1" s="1"/>
  <c r="D1228" i="1"/>
  <c r="G1228" i="1" s="1"/>
  <c r="C1228" i="1"/>
  <c r="H1228" i="1" s="1"/>
  <c r="D1227" i="1"/>
  <c r="G1227" i="1" s="1"/>
  <c r="C1227" i="1"/>
  <c r="H1226" i="1"/>
  <c r="G1226" i="1"/>
  <c r="D1226" i="1"/>
  <c r="C1226" i="1"/>
  <c r="H1225" i="1"/>
  <c r="G1225" i="1"/>
  <c r="D1225" i="1"/>
  <c r="C1225" i="1"/>
  <c r="H1224" i="1"/>
  <c r="G1224" i="1"/>
  <c r="D1224" i="1"/>
  <c r="C1224" i="1"/>
  <c r="C1223" i="1"/>
  <c r="H1221" i="1"/>
  <c r="D1221" i="1"/>
  <c r="C1221" i="1"/>
  <c r="G1221" i="1" s="1"/>
  <c r="D1220" i="1"/>
  <c r="C1220" i="1"/>
  <c r="C1219" i="1"/>
  <c r="G1219" i="1" s="1"/>
  <c r="D1218" i="1"/>
  <c r="G1218" i="1" s="1"/>
  <c r="C1218" i="1"/>
  <c r="D1217" i="1"/>
  <c r="C1217" i="1"/>
  <c r="H1217" i="1" s="1"/>
  <c r="D1216" i="1"/>
  <c r="C1216" i="1"/>
  <c r="C1215" i="1"/>
  <c r="D1213" i="1"/>
  <c r="C1213" i="1"/>
  <c r="H1213" i="1" s="1"/>
  <c r="G1212" i="1"/>
  <c r="D1212" i="1"/>
  <c r="C1212" i="1"/>
  <c r="H1212" i="1" s="1"/>
  <c r="G1211" i="1"/>
  <c r="D1211" i="1"/>
  <c r="C1211" i="1"/>
  <c r="H1211" i="1" s="1"/>
  <c r="D1210" i="1"/>
  <c r="C1210" i="1"/>
  <c r="D1209" i="1"/>
  <c r="C1209" i="1"/>
  <c r="H1209" i="1" s="1"/>
  <c r="G1208" i="1"/>
  <c r="D1208" i="1"/>
  <c r="C1208" i="1"/>
  <c r="H1208" i="1" s="1"/>
  <c r="G1207" i="1"/>
  <c r="D1207" i="1"/>
  <c r="C1207" i="1"/>
  <c r="H1207" i="1" s="1"/>
  <c r="D1206" i="1"/>
  <c r="C1206" i="1"/>
  <c r="D1205" i="1"/>
  <c r="C1205" i="1"/>
  <c r="H1205" i="1" s="1"/>
  <c r="G1204" i="1"/>
  <c r="D1204" i="1"/>
  <c r="C1204" i="1"/>
  <c r="H1204" i="1" s="1"/>
  <c r="G1203" i="1"/>
  <c r="D1203" i="1"/>
  <c r="C1203" i="1"/>
  <c r="H1203" i="1" s="1"/>
  <c r="D1202" i="1"/>
  <c r="C1202" i="1"/>
  <c r="D1201" i="1"/>
  <c r="C1201" i="1"/>
  <c r="H1201" i="1" s="1"/>
  <c r="G1200" i="1"/>
  <c r="D1200" i="1"/>
  <c r="C1200" i="1"/>
  <c r="H1200" i="1" s="1"/>
  <c r="G1199" i="1"/>
  <c r="D1199" i="1"/>
  <c r="C1199" i="1"/>
  <c r="H1199" i="1" s="1"/>
  <c r="D1198" i="1"/>
  <c r="C1198" i="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D1190" i="1"/>
  <c r="C1190" i="1"/>
  <c r="D1189" i="1"/>
  <c r="C1189" i="1"/>
  <c r="H1189" i="1" s="1"/>
  <c r="G1188" i="1"/>
  <c r="D1188" i="1"/>
  <c r="C1188" i="1"/>
  <c r="H1188" i="1" s="1"/>
  <c r="G1187" i="1"/>
  <c r="D1187" i="1"/>
  <c r="C1187" i="1"/>
  <c r="H1187" i="1" s="1"/>
  <c r="D1186" i="1"/>
  <c r="C1186" i="1"/>
  <c r="D1185" i="1"/>
  <c r="C1185" i="1"/>
  <c r="H1185" i="1" s="1"/>
  <c r="G1184" i="1"/>
  <c r="D1184" i="1"/>
  <c r="C1184" i="1"/>
  <c r="H1184" i="1" s="1"/>
  <c r="D1183" i="1"/>
  <c r="D1182" i="1"/>
  <c r="C1182" i="1"/>
  <c r="D1181" i="1"/>
  <c r="C1181" i="1"/>
  <c r="H1181" i="1" s="1"/>
  <c r="G1180" i="1"/>
  <c r="D1180" i="1"/>
  <c r="C1180" i="1"/>
  <c r="H1180" i="1" s="1"/>
  <c r="G1179" i="1"/>
  <c r="D1179" i="1"/>
  <c r="C1179" i="1"/>
  <c r="H1179" i="1" s="1"/>
  <c r="D1178" i="1"/>
  <c r="C1178" i="1"/>
  <c r="D1177" i="1"/>
  <c r="C1177" i="1"/>
  <c r="H1177" i="1" s="1"/>
  <c r="G1176" i="1"/>
  <c r="D1176" i="1"/>
  <c r="C1176" i="1"/>
  <c r="H1176" i="1" s="1"/>
  <c r="C1175" i="1"/>
  <c r="D1174" i="1"/>
  <c r="C1174" i="1"/>
  <c r="G1174" i="1" s="1"/>
  <c r="H1173" i="1"/>
  <c r="D1173" i="1"/>
  <c r="C1173" i="1"/>
  <c r="G1173" i="1" s="1"/>
  <c r="H1172" i="1"/>
  <c r="D1172" i="1"/>
  <c r="C1172" i="1"/>
  <c r="G1172" i="1" s="1"/>
  <c r="D1171" i="1"/>
  <c r="C1171" i="1"/>
  <c r="D1170" i="1"/>
  <c r="C1170" i="1"/>
  <c r="G1170" i="1" s="1"/>
  <c r="H1169" i="1"/>
  <c r="D1169" i="1"/>
  <c r="C1169" i="1"/>
  <c r="G1169" i="1" s="1"/>
  <c r="D1168" i="1"/>
  <c r="H1168" i="1" s="1"/>
  <c r="C1168" i="1"/>
  <c r="D1166" i="1"/>
  <c r="C1166" i="1"/>
  <c r="D1165" i="1"/>
  <c r="C1165" i="1"/>
  <c r="D1164" i="1"/>
  <c r="H1164" i="1" s="1"/>
  <c r="C1164" i="1"/>
  <c r="D1163" i="1"/>
  <c r="C1163" i="1"/>
  <c r="D1162" i="1"/>
  <c r="C1162" i="1"/>
  <c r="H1161" i="1"/>
  <c r="D1161" i="1"/>
  <c r="C1161" i="1"/>
  <c r="G1161" i="1" s="1"/>
  <c r="D1160" i="1"/>
  <c r="H1160" i="1" s="1"/>
  <c r="C1160" i="1"/>
  <c r="D1159" i="1"/>
  <c r="C1159" i="1"/>
  <c r="D1158" i="1"/>
  <c r="C1158" i="1"/>
  <c r="H1157" i="1"/>
  <c r="D1157" i="1"/>
  <c r="C1157" i="1"/>
  <c r="G1157" i="1" s="1"/>
  <c r="D1156" i="1"/>
  <c r="C1156" i="1"/>
  <c r="D1155" i="1"/>
  <c r="C1155" i="1"/>
  <c r="D1154" i="1"/>
  <c r="D1151" i="1"/>
  <c r="C1151" i="1"/>
  <c r="D1150" i="1"/>
  <c r="C1150" i="1"/>
  <c r="H1149" i="1"/>
  <c r="D1149" i="1"/>
  <c r="C1149" i="1"/>
  <c r="G1149" i="1" s="1"/>
  <c r="D1148" i="1"/>
  <c r="H1148" i="1" s="1"/>
  <c r="C1148" i="1"/>
  <c r="D1147" i="1"/>
  <c r="C1147" i="1"/>
  <c r="D1146" i="1"/>
  <c r="C1146" i="1"/>
  <c r="H1145" i="1"/>
  <c r="D1145" i="1"/>
  <c r="C1145" i="1"/>
  <c r="G1145" i="1" s="1"/>
  <c r="D1144" i="1"/>
  <c r="H1144" i="1" s="1"/>
  <c r="C1144" i="1"/>
  <c r="D1143" i="1"/>
  <c r="C1143" i="1"/>
  <c r="D1142" i="1"/>
  <c r="C1142" i="1"/>
  <c r="D1141" i="1"/>
  <c r="C1141" i="1"/>
  <c r="G1141" i="1" s="1"/>
  <c r="D1140" i="1"/>
  <c r="C1140" i="1"/>
  <c r="D1139" i="1"/>
  <c r="C1139" i="1"/>
  <c r="D1138" i="1"/>
  <c r="C1138" i="1"/>
  <c r="H1137" i="1"/>
  <c r="D1137" i="1"/>
  <c r="C1137" i="1"/>
  <c r="G1137" i="1" s="1"/>
  <c r="D1136" i="1"/>
  <c r="H1136" i="1" s="1"/>
  <c r="C1136" i="1"/>
  <c r="D1135" i="1"/>
  <c r="C1135" i="1"/>
  <c r="D1134" i="1"/>
  <c r="C1134" i="1"/>
  <c r="H1133" i="1"/>
  <c r="D1133" i="1"/>
  <c r="C1133" i="1"/>
  <c r="G1133" i="1" s="1"/>
  <c r="D1132" i="1"/>
  <c r="H1132" i="1" s="1"/>
  <c r="C1132" i="1"/>
  <c r="D1131" i="1"/>
  <c r="C1131" i="1"/>
  <c r="D1130" i="1"/>
  <c r="C1130" i="1"/>
  <c r="H1129" i="1"/>
  <c r="D1129" i="1"/>
  <c r="C1129" i="1"/>
  <c r="G1129" i="1" s="1"/>
  <c r="D1128" i="1"/>
  <c r="H1128" i="1" s="1"/>
  <c r="C1128" i="1"/>
  <c r="D1127" i="1"/>
  <c r="C1127" i="1"/>
  <c r="D1126" i="1"/>
  <c r="C1126" i="1"/>
  <c r="H1125" i="1"/>
  <c r="D1125" i="1"/>
  <c r="C1125" i="1"/>
  <c r="G1125" i="1" s="1"/>
  <c r="D1124" i="1"/>
  <c r="C1124" i="1"/>
  <c r="D1123" i="1"/>
  <c r="C1123" i="1"/>
  <c r="D1122" i="1"/>
  <c r="C1122" i="1"/>
  <c r="H1121" i="1"/>
  <c r="D1121" i="1"/>
  <c r="C1121" i="1"/>
  <c r="G1121" i="1" s="1"/>
  <c r="D1120" i="1"/>
  <c r="H1120" i="1" s="1"/>
  <c r="C1120" i="1"/>
  <c r="D1119" i="1"/>
  <c r="C1119" i="1"/>
  <c r="D1118" i="1"/>
  <c r="C1118" i="1"/>
  <c r="H1117" i="1"/>
  <c r="D1117" i="1"/>
  <c r="C1117" i="1"/>
  <c r="G1117" i="1" s="1"/>
  <c r="D1116" i="1"/>
  <c r="H1116" i="1" s="1"/>
  <c r="C1116" i="1"/>
  <c r="D1115" i="1"/>
  <c r="C1115" i="1"/>
  <c r="D1114" i="1"/>
  <c r="C1114" i="1"/>
  <c r="H1113" i="1"/>
  <c r="D1113" i="1"/>
  <c r="C1113" i="1"/>
  <c r="G1113" i="1" s="1"/>
  <c r="D1112" i="1"/>
  <c r="D1111" i="1"/>
  <c r="C1111" i="1"/>
  <c r="D1110" i="1"/>
  <c r="C1110" i="1"/>
  <c r="H1109" i="1"/>
  <c r="D1109" i="1"/>
  <c r="C1109" i="1"/>
  <c r="G1109" i="1" s="1"/>
  <c r="D1108" i="1"/>
  <c r="H1108" i="1" s="1"/>
  <c r="C1108" i="1"/>
  <c r="D1107" i="1"/>
  <c r="C1107" i="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D1098" i="1"/>
  <c r="C1098" i="1"/>
  <c r="H1097" i="1"/>
  <c r="D1097" i="1"/>
  <c r="C1097" i="1"/>
  <c r="G1097" i="1" s="1"/>
  <c r="D1096" i="1"/>
  <c r="D1095" i="1"/>
  <c r="C1095" i="1"/>
  <c r="D1094" i="1"/>
  <c r="C1094" i="1"/>
  <c r="H1093" i="1"/>
  <c r="D1093" i="1"/>
  <c r="C1093" i="1"/>
  <c r="G1093" i="1" s="1"/>
  <c r="D1092" i="1"/>
  <c r="H1092" i="1" s="1"/>
  <c r="C1092" i="1"/>
  <c r="D1091" i="1"/>
  <c r="C1091" i="1"/>
  <c r="D1090" i="1"/>
  <c r="C1090" i="1"/>
  <c r="H1089" i="1"/>
  <c r="D1089" i="1"/>
  <c r="C1089" i="1"/>
  <c r="G1089" i="1" s="1"/>
  <c r="D1088" i="1"/>
  <c r="H1088" i="1" s="1"/>
  <c r="C1088" i="1"/>
  <c r="D1087" i="1"/>
  <c r="C1087" i="1"/>
  <c r="D1086" i="1"/>
  <c r="C1086" i="1"/>
  <c r="H1085" i="1"/>
  <c r="D1085" i="1"/>
  <c r="C1085" i="1"/>
  <c r="G1085" i="1" s="1"/>
  <c r="D1084" i="1"/>
  <c r="H1084" i="1" s="1"/>
  <c r="C1084" i="1"/>
  <c r="D1083" i="1"/>
  <c r="C1083" i="1"/>
  <c r="D1082" i="1"/>
  <c r="C1082" i="1"/>
  <c r="H1081" i="1"/>
  <c r="D1081" i="1"/>
  <c r="C1081" i="1"/>
  <c r="G1081" i="1" s="1"/>
  <c r="D1080" i="1"/>
  <c r="H1080" i="1" s="1"/>
  <c r="C1080" i="1"/>
  <c r="D1079" i="1"/>
  <c r="C1079" i="1"/>
  <c r="G1079" i="1" s="1"/>
  <c r="D1078" i="1"/>
  <c r="C1078" i="1"/>
  <c r="D1077" i="1"/>
  <c r="C1077" i="1"/>
  <c r="D1076" i="1"/>
  <c r="H1076" i="1" s="1"/>
  <c r="C1076" i="1"/>
  <c r="H1075" i="1"/>
  <c r="D1075" i="1"/>
  <c r="C1075" i="1"/>
  <c r="G1075" i="1" s="1"/>
  <c r="D1074" i="1"/>
  <c r="C1074" i="1"/>
  <c r="H1073" i="1"/>
  <c r="D1073" i="1"/>
  <c r="C1073" i="1"/>
  <c r="G1073" i="1" s="1"/>
  <c r="D1072" i="1"/>
  <c r="H1072" i="1" s="1"/>
  <c r="C1072" i="1"/>
  <c r="D1071" i="1"/>
  <c r="C1071" i="1"/>
  <c r="G1071" i="1" s="1"/>
  <c r="D1070" i="1"/>
  <c r="C1070" i="1"/>
  <c r="D1069" i="1"/>
  <c r="C1069" i="1"/>
  <c r="D1068" i="1"/>
  <c r="C1068" i="1"/>
  <c r="H1067" i="1"/>
  <c r="D1067" i="1"/>
  <c r="C1067" i="1"/>
  <c r="G1067" i="1" s="1"/>
  <c r="D1066" i="1"/>
  <c r="C1066" i="1"/>
  <c r="C1065" i="1"/>
  <c r="D1064" i="1"/>
  <c r="C1064" i="1"/>
  <c r="H1063" i="1"/>
  <c r="D1063" i="1"/>
  <c r="C1063" i="1"/>
  <c r="G1063" i="1" s="1"/>
  <c r="D1062" i="1"/>
  <c r="C1062" i="1"/>
  <c r="D1061" i="1"/>
  <c r="C1061" i="1"/>
  <c r="G1061" i="1" s="1"/>
  <c r="D1060" i="1"/>
  <c r="C1060" i="1"/>
  <c r="D1059" i="1"/>
  <c r="C1059" i="1"/>
  <c r="D1058" i="1"/>
  <c r="C1058" i="1"/>
  <c r="D1057" i="1"/>
  <c r="D1056" i="1"/>
  <c r="C1056" i="1"/>
  <c r="D1055" i="1"/>
  <c r="C1055" i="1"/>
  <c r="G1055" i="1" s="1"/>
  <c r="D1054" i="1"/>
  <c r="C1054" i="1"/>
  <c r="D1053" i="1"/>
  <c r="C1053" i="1"/>
  <c r="G1053" i="1" s="1"/>
  <c r="D1052" i="1"/>
  <c r="H1052" i="1" s="1"/>
  <c r="C1052" i="1"/>
  <c r="D1051" i="1"/>
  <c r="C1051" i="1"/>
  <c r="D1050" i="1"/>
  <c r="C1050" i="1"/>
  <c r="H1049" i="1"/>
  <c r="D1049" i="1"/>
  <c r="C1049" i="1"/>
  <c r="G1049" i="1" s="1"/>
  <c r="D1048" i="1"/>
  <c r="C1048" i="1"/>
  <c r="D1047" i="1"/>
  <c r="H1045" i="1"/>
  <c r="D1045" i="1"/>
  <c r="C1045" i="1"/>
  <c r="G1045" i="1" s="1"/>
  <c r="D1044" i="1"/>
  <c r="C1044" i="1"/>
  <c r="H1044" i="1" s="1"/>
  <c r="D1043" i="1"/>
  <c r="C1043" i="1"/>
  <c r="D1042" i="1"/>
  <c r="C1042" i="1"/>
  <c r="D1041" i="1"/>
  <c r="C1041" i="1"/>
  <c r="D1040" i="1"/>
  <c r="H1040" i="1" s="1"/>
  <c r="C1040" i="1"/>
  <c r="H1039" i="1"/>
  <c r="D1039" i="1"/>
  <c r="C1039" i="1"/>
  <c r="G1039" i="1" s="1"/>
  <c r="D1038" i="1"/>
  <c r="C1038" i="1"/>
  <c r="H1037" i="1"/>
  <c r="D1037" i="1"/>
  <c r="C1037" i="1"/>
  <c r="G1037" i="1" s="1"/>
  <c r="D1036" i="1"/>
  <c r="H1036" i="1" s="1"/>
  <c r="C1036" i="1"/>
  <c r="D1035" i="1"/>
  <c r="C1035" i="1"/>
  <c r="G1035" i="1" s="1"/>
  <c r="D1034" i="1"/>
  <c r="C1034" i="1"/>
  <c r="D1033" i="1"/>
  <c r="C1033" i="1"/>
  <c r="D1032" i="1"/>
  <c r="C1032" i="1"/>
  <c r="H1031" i="1"/>
  <c r="D1031" i="1"/>
  <c r="C1031" i="1"/>
  <c r="G1031" i="1" s="1"/>
  <c r="C1030" i="1"/>
  <c r="H1029" i="1"/>
  <c r="D1029" i="1"/>
  <c r="C1029" i="1"/>
  <c r="G1029" i="1" s="1"/>
  <c r="D1028" i="1"/>
  <c r="H1028" i="1" s="1"/>
  <c r="C1028" i="1"/>
  <c r="D1027" i="1"/>
  <c r="C1027" i="1"/>
  <c r="G1027" i="1" s="1"/>
  <c r="D1026" i="1"/>
  <c r="C1026" i="1"/>
  <c r="D1025" i="1"/>
  <c r="C1025" i="1"/>
  <c r="D1024" i="1"/>
  <c r="H1024" i="1" s="1"/>
  <c r="C1024" i="1"/>
  <c r="D1023" i="1"/>
  <c r="C1023" i="1"/>
  <c r="D1022" i="1"/>
  <c r="C1022" i="1"/>
  <c r="H1021" i="1"/>
  <c r="D1021" i="1"/>
  <c r="C1021" i="1"/>
  <c r="G1021" i="1" s="1"/>
  <c r="D1020" i="1"/>
  <c r="H1020" i="1" s="1"/>
  <c r="C1020" i="1"/>
  <c r="D1019" i="1"/>
  <c r="C1019" i="1"/>
  <c r="G1019" i="1" s="1"/>
  <c r="D1018" i="1"/>
  <c r="C1018" i="1"/>
  <c r="D1017" i="1"/>
  <c r="C1017" i="1"/>
  <c r="D1016" i="1"/>
  <c r="C1016" i="1"/>
  <c r="D1015" i="1"/>
  <c r="H1015" i="1" s="1"/>
  <c r="C1015" i="1"/>
  <c r="D1014" i="1"/>
  <c r="C1014" i="1"/>
  <c r="D1013" i="1"/>
  <c r="D1012" i="1"/>
  <c r="H1012" i="1" s="1"/>
  <c r="C1012" i="1"/>
  <c r="D1011" i="1"/>
  <c r="C1011" i="1"/>
  <c r="G1011" i="1" s="1"/>
  <c r="D1010" i="1"/>
  <c r="C1010" i="1"/>
  <c r="D1009" i="1"/>
  <c r="C1009" i="1"/>
  <c r="D1008" i="1"/>
  <c r="H1008" i="1" s="1"/>
  <c r="C1008" i="1"/>
  <c r="C1007" i="1"/>
  <c r="D1006" i="1"/>
  <c r="C1006" i="1"/>
  <c r="D1005" i="1"/>
  <c r="C1005" i="1"/>
  <c r="G1005" i="1" s="1"/>
  <c r="D1004" i="1"/>
  <c r="C1004" i="1"/>
  <c r="D1003" i="1"/>
  <c r="C1003" i="1"/>
  <c r="D1002" i="1"/>
  <c r="C1002" i="1"/>
  <c r="H1002" i="1" s="1"/>
  <c r="D1001" i="1"/>
  <c r="G1001" i="1" s="1"/>
  <c r="C1001" i="1"/>
  <c r="H1001" i="1" s="1"/>
  <c r="D1000" i="1"/>
  <c r="C1000" i="1"/>
  <c r="D999" i="1"/>
  <c r="C999" i="1"/>
  <c r="H999" i="1" s="1"/>
  <c r="G998" i="1"/>
  <c r="D998" i="1"/>
  <c r="C998" i="1"/>
  <c r="D997" i="1"/>
  <c r="D996" i="1"/>
  <c r="C996" i="1"/>
  <c r="D995" i="1"/>
  <c r="C995" i="1"/>
  <c r="H995" i="1" s="1"/>
  <c r="G994" i="1"/>
  <c r="D994" i="1"/>
  <c r="C994" i="1"/>
  <c r="H994" i="1" s="1"/>
  <c r="D993" i="1"/>
  <c r="G993" i="1" s="1"/>
  <c r="C993" i="1"/>
  <c r="D992" i="1"/>
  <c r="C992" i="1"/>
  <c r="D991" i="1"/>
  <c r="C991" i="1"/>
  <c r="G989" i="1"/>
  <c r="D989" i="1"/>
  <c r="C989" i="1"/>
  <c r="H989" i="1" s="1"/>
  <c r="D988" i="1"/>
  <c r="C988" i="1"/>
  <c r="D987" i="1"/>
  <c r="C987" i="1"/>
  <c r="H987" i="1" s="1"/>
  <c r="C986" i="1"/>
  <c r="D983" i="1"/>
  <c r="C983" i="1"/>
  <c r="H983" i="1" s="1"/>
  <c r="D982" i="1"/>
  <c r="C982" i="1"/>
  <c r="D981" i="1"/>
  <c r="C981" i="1"/>
  <c r="H981" i="1" s="1"/>
  <c r="D980" i="1"/>
  <c r="G980" i="1" s="1"/>
  <c r="C980" i="1"/>
  <c r="D979" i="1"/>
  <c r="C979" i="1"/>
  <c r="H979" i="1" s="1"/>
  <c r="D978" i="1"/>
  <c r="C978" i="1"/>
  <c r="D977" i="1"/>
  <c r="C977" i="1"/>
  <c r="H977" i="1" s="1"/>
  <c r="D976" i="1"/>
  <c r="G976" i="1" s="1"/>
  <c r="C976" i="1"/>
  <c r="D975" i="1"/>
  <c r="C975" i="1"/>
  <c r="G975" i="1" s="1"/>
  <c r="D974" i="1"/>
  <c r="C974" i="1"/>
  <c r="D973" i="1"/>
  <c r="C973" i="1"/>
  <c r="D972" i="1"/>
  <c r="C972" i="1"/>
  <c r="G971" i="1"/>
  <c r="D971" i="1"/>
  <c r="C971" i="1"/>
  <c r="D970" i="1"/>
  <c r="C970" i="1"/>
  <c r="D969" i="1"/>
  <c r="C969" i="1"/>
  <c r="D968" i="1"/>
  <c r="C968" i="1"/>
  <c r="D967" i="1"/>
  <c r="C967" i="1"/>
  <c r="D966" i="1"/>
  <c r="C966" i="1"/>
  <c r="D965" i="1"/>
  <c r="C965" i="1"/>
  <c r="D964" i="1"/>
  <c r="C964" i="1"/>
  <c r="D963" i="1"/>
  <c r="G963" i="1" s="1"/>
  <c r="C963" i="1"/>
  <c r="D962" i="1"/>
  <c r="C962" i="1"/>
  <c r="D961" i="1"/>
  <c r="C961" i="1"/>
  <c r="D960" i="1"/>
  <c r="C960" i="1"/>
  <c r="G960" i="1" s="1"/>
  <c r="D959" i="1"/>
  <c r="C959" i="1"/>
  <c r="D958" i="1"/>
  <c r="C958" i="1"/>
  <c r="D957" i="1"/>
  <c r="C957" i="1"/>
  <c r="D956" i="1"/>
  <c r="C956" i="1"/>
  <c r="H955" i="1"/>
  <c r="D955" i="1"/>
  <c r="C955" i="1"/>
  <c r="D954" i="1"/>
  <c r="H954" i="1" s="1"/>
  <c r="C954" i="1"/>
  <c r="D953" i="1"/>
  <c r="C953" i="1"/>
  <c r="D952" i="1"/>
  <c r="C952" i="1"/>
  <c r="D951" i="1"/>
  <c r="C951" i="1"/>
  <c r="D950" i="1"/>
  <c r="H950" i="1" s="1"/>
  <c r="C950" i="1"/>
  <c r="D949" i="1"/>
  <c r="C949" i="1"/>
  <c r="D948" i="1"/>
  <c r="C948" i="1"/>
  <c r="D947" i="1"/>
  <c r="C947" i="1"/>
  <c r="D946" i="1"/>
  <c r="H946" i="1" s="1"/>
  <c r="C946" i="1"/>
  <c r="D945" i="1"/>
  <c r="C945" i="1"/>
  <c r="G945" i="1" s="1"/>
  <c r="D944" i="1"/>
  <c r="C944" i="1"/>
  <c r="D943" i="1"/>
  <c r="C943" i="1"/>
  <c r="G943" i="1" s="1"/>
  <c r="D942" i="1"/>
  <c r="H942" i="1" s="1"/>
  <c r="C942" i="1"/>
  <c r="D941" i="1"/>
  <c r="C941" i="1"/>
  <c r="G941" i="1" s="1"/>
  <c r="D940" i="1"/>
  <c r="C940" i="1"/>
  <c r="D939" i="1"/>
  <c r="C939" i="1"/>
  <c r="H939" i="1" s="1"/>
  <c r="D938" i="1"/>
  <c r="H938" i="1" s="1"/>
  <c r="C938" i="1"/>
  <c r="D937" i="1"/>
  <c r="C937" i="1"/>
  <c r="D936" i="1"/>
  <c r="C936" i="1"/>
  <c r="D935" i="1"/>
  <c r="C935" i="1"/>
  <c r="D934" i="1"/>
  <c r="H934" i="1" s="1"/>
  <c r="C934" i="1"/>
  <c r="D933" i="1"/>
  <c r="C933" i="1"/>
  <c r="D932" i="1"/>
  <c r="C932" i="1"/>
  <c r="H931" i="1"/>
  <c r="D931" i="1"/>
  <c r="C931" i="1"/>
  <c r="D930" i="1"/>
  <c r="C930" i="1"/>
  <c r="D929" i="1"/>
  <c r="C929" i="1"/>
  <c r="D928" i="1"/>
  <c r="C928" i="1"/>
  <c r="D927" i="1"/>
  <c r="C927" i="1"/>
  <c r="D926" i="1"/>
  <c r="C926" i="1"/>
  <c r="D925" i="1"/>
  <c r="C925" i="1"/>
  <c r="D924" i="1"/>
  <c r="C924" i="1"/>
  <c r="H923" i="1"/>
  <c r="D923" i="1"/>
  <c r="C923" i="1"/>
  <c r="D922" i="1"/>
  <c r="H922" i="1" s="1"/>
  <c r="C922" i="1"/>
  <c r="D921" i="1"/>
  <c r="C921" i="1"/>
  <c r="D920" i="1"/>
  <c r="C920" i="1"/>
  <c r="D919" i="1"/>
  <c r="C919" i="1"/>
  <c r="D918" i="1"/>
  <c r="H918" i="1" s="1"/>
  <c r="C918" i="1"/>
  <c r="D917" i="1"/>
  <c r="C917" i="1"/>
  <c r="D916" i="1"/>
  <c r="C916" i="1"/>
  <c r="D915" i="1"/>
  <c r="C915" i="1"/>
  <c r="D914" i="1"/>
  <c r="H914" i="1" s="1"/>
  <c r="C914" i="1"/>
  <c r="D913" i="1"/>
  <c r="C913" i="1"/>
  <c r="G913" i="1" s="1"/>
  <c r="D912" i="1"/>
  <c r="C912" i="1"/>
  <c r="D911" i="1"/>
  <c r="C911" i="1"/>
  <c r="G911" i="1" s="1"/>
  <c r="D910" i="1"/>
  <c r="H910" i="1" s="1"/>
  <c r="C910" i="1"/>
  <c r="D909" i="1"/>
  <c r="C909" i="1"/>
  <c r="G909" i="1" s="1"/>
  <c r="D908" i="1"/>
  <c r="C908" i="1"/>
  <c r="D907" i="1"/>
  <c r="C907" i="1"/>
  <c r="H907" i="1" s="1"/>
  <c r="D906" i="1"/>
  <c r="H906" i="1" s="1"/>
  <c r="C906" i="1"/>
  <c r="D905" i="1"/>
  <c r="C905" i="1"/>
  <c r="D904" i="1"/>
  <c r="C904" i="1"/>
  <c r="D903" i="1"/>
  <c r="C903" i="1"/>
  <c r="D902" i="1"/>
  <c r="H902" i="1" s="1"/>
  <c r="C902" i="1"/>
  <c r="D901" i="1"/>
  <c r="C901" i="1"/>
  <c r="D900" i="1"/>
  <c r="C900" i="1"/>
  <c r="H899" i="1"/>
  <c r="D899" i="1"/>
  <c r="C899" i="1"/>
  <c r="D898" i="1"/>
  <c r="C898" i="1"/>
  <c r="D897" i="1"/>
  <c r="C897" i="1"/>
  <c r="D896" i="1"/>
  <c r="C896" i="1"/>
  <c r="D895" i="1"/>
  <c r="C895" i="1"/>
  <c r="D894" i="1"/>
  <c r="C894" i="1"/>
  <c r="D893" i="1"/>
  <c r="C893" i="1"/>
  <c r="D892" i="1"/>
  <c r="C892" i="1"/>
  <c r="H891" i="1"/>
  <c r="D891" i="1"/>
  <c r="C891" i="1"/>
  <c r="D890" i="1"/>
  <c r="H890" i="1" s="1"/>
  <c r="C890" i="1"/>
  <c r="D889" i="1"/>
  <c r="C889" i="1"/>
  <c r="D888" i="1"/>
  <c r="C888" i="1"/>
  <c r="D887" i="1"/>
  <c r="C887" i="1"/>
  <c r="D886" i="1"/>
  <c r="H886" i="1" s="1"/>
  <c r="C886" i="1"/>
  <c r="D885" i="1"/>
  <c r="C885" i="1"/>
  <c r="D884" i="1"/>
  <c r="C884" i="1"/>
  <c r="D883" i="1"/>
  <c r="C883" i="1"/>
  <c r="D882" i="1"/>
  <c r="H882" i="1" s="1"/>
  <c r="C882" i="1"/>
  <c r="D881" i="1"/>
  <c r="C881" i="1"/>
  <c r="G881" i="1" s="1"/>
  <c r="D880" i="1"/>
  <c r="C880" i="1"/>
  <c r="D879" i="1"/>
  <c r="C879" i="1"/>
  <c r="G879" i="1" s="1"/>
  <c r="D878" i="1"/>
  <c r="H878" i="1" s="1"/>
  <c r="C878" i="1"/>
  <c r="D877" i="1"/>
  <c r="C877" i="1"/>
  <c r="H877" i="1" s="1"/>
  <c r="D876" i="1"/>
  <c r="C876" i="1"/>
  <c r="D875" i="1"/>
  <c r="C875" i="1"/>
  <c r="D874" i="1"/>
  <c r="H874" i="1" s="1"/>
  <c r="C874" i="1"/>
  <c r="H873" i="1"/>
  <c r="D873" i="1"/>
  <c r="C873" i="1"/>
  <c r="D872" i="1"/>
  <c r="C872" i="1"/>
  <c r="D871" i="1"/>
  <c r="C871" i="1"/>
  <c r="D870" i="1"/>
  <c r="C870" i="1"/>
  <c r="H869" i="1"/>
  <c r="D869" i="1"/>
  <c r="C869" i="1"/>
  <c r="D868" i="1"/>
  <c r="C868" i="1"/>
  <c r="D867" i="1"/>
  <c r="C867" i="1"/>
  <c r="D866" i="1"/>
  <c r="H866" i="1" s="1"/>
  <c r="C866" i="1"/>
  <c r="D865" i="1"/>
  <c r="C865" i="1"/>
  <c r="D864" i="1"/>
  <c r="C864" i="1"/>
  <c r="D863" i="1"/>
  <c r="C863" i="1"/>
  <c r="G863" i="1" s="1"/>
  <c r="D862" i="1"/>
  <c r="H862" i="1" s="1"/>
  <c r="C862" i="1"/>
  <c r="D861" i="1"/>
  <c r="C861" i="1"/>
  <c r="H861" i="1" s="1"/>
  <c r="D860" i="1"/>
  <c r="C860" i="1"/>
  <c r="D859" i="1"/>
  <c r="C859" i="1"/>
  <c r="D858" i="1"/>
  <c r="H858" i="1" s="1"/>
  <c r="C858" i="1"/>
  <c r="H857" i="1"/>
  <c r="D857" i="1"/>
  <c r="C857" i="1"/>
  <c r="D856" i="1"/>
  <c r="C856" i="1"/>
  <c r="D855" i="1"/>
  <c r="C855" i="1"/>
  <c r="D854" i="1"/>
  <c r="C854" i="1"/>
  <c r="H853" i="1"/>
  <c r="D853" i="1"/>
  <c r="C853" i="1"/>
  <c r="D852" i="1"/>
  <c r="C852" i="1"/>
  <c r="D851" i="1"/>
  <c r="C851" i="1"/>
  <c r="D850" i="1"/>
  <c r="C850" i="1"/>
  <c r="D849" i="1"/>
  <c r="C849" i="1"/>
  <c r="D848" i="1"/>
  <c r="C848" i="1"/>
  <c r="D847" i="1"/>
  <c r="C847" i="1"/>
  <c r="G847" i="1" s="1"/>
  <c r="D846" i="1"/>
  <c r="H846" i="1" s="1"/>
  <c r="C846" i="1"/>
  <c r="D845" i="1"/>
  <c r="C845" i="1"/>
  <c r="D844" i="1"/>
  <c r="C844" i="1"/>
  <c r="D843" i="1"/>
  <c r="C843" i="1"/>
  <c r="G843" i="1" s="1"/>
  <c r="D842" i="1"/>
  <c r="H842" i="1" s="1"/>
  <c r="C842" i="1"/>
  <c r="D841" i="1"/>
  <c r="H841" i="1" s="1"/>
  <c r="C841" i="1"/>
  <c r="D840" i="1"/>
  <c r="C840" i="1"/>
  <c r="D839" i="1"/>
  <c r="C839" i="1"/>
  <c r="D838" i="1"/>
  <c r="C838" i="1"/>
  <c r="H837" i="1"/>
  <c r="D837" i="1"/>
  <c r="C837" i="1"/>
  <c r="D836" i="1"/>
  <c r="C836" i="1"/>
  <c r="D835" i="1"/>
  <c r="C835" i="1"/>
  <c r="G835" i="1" s="1"/>
  <c r="D834" i="1"/>
  <c r="C834" i="1"/>
  <c r="D833" i="1"/>
  <c r="C833" i="1"/>
  <c r="D832" i="1"/>
  <c r="C832" i="1"/>
  <c r="D831" i="1"/>
  <c r="C831" i="1"/>
  <c r="D830" i="1"/>
  <c r="H830" i="1" s="1"/>
  <c r="C830" i="1"/>
  <c r="D829" i="1"/>
  <c r="C829" i="1"/>
  <c r="D828" i="1"/>
  <c r="C828" i="1"/>
  <c r="D827" i="1"/>
  <c r="C827" i="1"/>
  <c r="D826" i="1"/>
  <c r="C826" i="1"/>
  <c r="D825" i="1"/>
  <c r="H825" i="1" s="1"/>
  <c r="C825" i="1"/>
  <c r="D824" i="1"/>
  <c r="C824" i="1"/>
  <c r="D823" i="1"/>
  <c r="C823" i="1"/>
  <c r="D822" i="1"/>
  <c r="C822" i="1"/>
  <c r="D821" i="1"/>
  <c r="C821" i="1"/>
  <c r="D820" i="1"/>
  <c r="C820" i="1"/>
  <c r="H820" i="1" s="1"/>
  <c r="D819" i="1"/>
  <c r="C819" i="1"/>
  <c r="D818" i="1"/>
  <c r="C818" i="1"/>
  <c r="H817" i="1"/>
  <c r="D817" i="1"/>
  <c r="C817" i="1"/>
  <c r="G817" i="1" s="1"/>
  <c r="D816" i="1"/>
  <c r="C816" i="1"/>
  <c r="D815" i="1"/>
  <c r="C815" i="1"/>
  <c r="D814" i="1"/>
  <c r="C814" i="1"/>
  <c r="D813" i="1"/>
  <c r="C813" i="1"/>
  <c r="D812" i="1"/>
  <c r="C812" i="1"/>
  <c r="H812" i="1" s="1"/>
  <c r="D811" i="1"/>
  <c r="C811" i="1"/>
  <c r="D810" i="1"/>
  <c r="H810" i="1" s="1"/>
  <c r="C810" i="1"/>
  <c r="D809" i="1"/>
  <c r="C809" i="1"/>
  <c r="D808" i="1"/>
  <c r="C808" i="1"/>
  <c r="D807" i="1"/>
  <c r="C807" i="1"/>
  <c r="D806" i="1"/>
  <c r="H806" i="1" s="1"/>
  <c r="C806" i="1"/>
  <c r="D805" i="1"/>
  <c r="C805" i="1"/>
  <c r="D804" i="1"/>
  <c r="C804" i="1"/>
  <c r="D803" i="1"/>
  <c r="C803" i="1"/>
  <c r="G803" i="1" s="1"/>
  <c r="D802" i="1"/>
  <c r="H802" i="1" s="1"/>
  <c r="C802" i="1"/>
  <c r="D801" i="1"/>
  <c r="C801" i="1"/>
  <c r="D800" i="1"/>
  <c r="C800" i="1"/>
  <c r="D799" i="1"/>
  <c r="C799" i="1"/>
  <c r="D798" i="1"/>
  <c r="H798" i="1" s="1"/>
  <c r="C798" i="1"/>
  <c r="D797" i="1"/>
  <c r="C797" i="1"/>
  <c r="D796" i="1"/>
  <c r="C796" i="1"/>
  <c r="D795" i="1"/>
  <c r="H795" i="1" s="1"/>
  <c r="C795" i="1"/>
  <c r="D794" i="1"/>
  <c r="C794" i="1"/>
  <c r="D793" i="1"/>
  <c r="C793" i="1"/>
  <c r="D792" i="1"/>
  <c r="C792" i="1"/>
  <c r="H792" i="1" s="1"/>
  <c r="H791" i="1"/>
  <c r="D791" i="1"/>
  <c r="C791" i="1"/>
  <c r="D790" i="1"/>
  <c r="C790" i="1"/>
  <c r="D789" i="1"/>
  <c r="C789" i="1"/>
  <c r="D788" i="1"/>
  <c r="C788" i="1"/>
  <c r="H788" i="1" s="1"/>
  <c r="D787" i="1"/>
  <c r="C787" i="1"/>
  <c r="G787" i="1" s="1"/>
  <c r="D786" i="1"/>
  <c r="H786" i="1" s="1"/>
  <c r="C786" i="1"/>
  <c r="D785" i="1"/>
  <c r="C785" i="1"/>
  <c r="D784" i="1"/>
  <c r="C784" i="1"/>
  <c r="D783" i="1"/>
  <c r="C783" i="1"/>
  <c r="D782" i="1"/>
  <c r="H782" i="1" s="1"/>
  <c r="C782" i="1"/>
  <c r="D781" i="1"/>
  <c r="C781" i="1"/>
  <c r="D780" i="1"/>
  <c r="C780" i="1"/>
  <c r="D779" i="1"/>
  <c r="H779" i="1" s="1"/>
  <c r="C779" i="1"/>
  <c r="D778" i="1"/>
  <c r="C778" i="1"/>
  <c r="D777" i="1"/>
  <c r="C777" i="1"/>
  <c r="D776" i="1"/>
  <c r="C776" i="1"/>
  <c r="H775" i="1"/>
  <c r="D775" i="1"/>
  <c r="C775" i="1"/>
  <c r="D774" i="1"/>
  <c r="C774" i="1"/>
  <c r="D773" i="1"/>
  <c r="C773" i="1"/>
  <c r="D772" i="1"/>
  <c r="C772" i="1"/>
  <c r="H772" i="1" s="1"/>
  <c r="D771" i="1"/>
  <c r="C771" i="1"/>
  <c r="G771" i="1" s="1"/>
  <c r="D770" i="1"/>
  <c r="H770" i="1" s="1"/>
  <c r="C770" i="1"/>
  <c r="D769" i="1"/>
  <c r="C769" i="1"/>
  <c r="G769" i="1" s="1"/>
  <c r="D768" i="1"/>
  <c r="C768" i="1"/>
  <c r="D767" i="1"/>
  <c r="C767" i="1"/>
  <c r="D766" i="1"/>
  <c r="H766" i="1" s="1"/>
  <c r="C766" i="1"/>
  <c r="D765" i="1"/>
  <c r="C765" i="1"/>
  <c r="D764" i="1"/>
  <c r="H764" i="1" s="1"/>
  <c r="C764" i="1"/>
  <c r="D763" i="1"/>
  <c r="H763" i="1" s="1"/>
  <c r="C763" i="1"/>
  <c r="D762" i="1"/>
  <c r="C762" i="1"/>
  <c r="D761" i="1"/>
  <c r="C761" i="1"/>
  <c r="D760" i="1"/>
  <c r="C760" i="1"/>
  <c r="D759" i="1"/>
  <c r="C759" i="1"/>
  <c r="D758" i="1"/>
  <c r="C758" i="1"/>
  <c r="H757" i="1"/>
  <c r="D757" i="1"/>
  <c r="C757" i="1"/>
  <c r="D756" i="1"/>
  <c r="C756" i="1"/>
  <c r="D755" i="1"/>
  <c r="C755" i="1"/>
  <c r="D754" i="1"/>
  <c r="H754" i="1" s="1"/>
  <c r="C754" i="1"/>
  <c r="D753" i="1"/>
  <c r="C753" i="1"/>
  <c r="D752" i="1"/>
  <c r="C752" i="1"/>
  <c r="D751" i="1"/>
  <c r="C751" i="1"/>
  <c r="G751" i="1" s="1"/>
  <c r="H750" i="1"/>
  <c r="D750" i="1"/>
  <c r="C750" i="1"/>
  <c r="D749" i="1"/>
  <c r="C749" i="1"/>
  <c r="D748" i="1"/>
  <c r="C748" i="1"/>
  <c r="D747" i="1"/>
  <c r="C747" i="1"/>
  <c r="G747" i="1" s="1"/>
  <c r="D746" i="1"/>
  <c r="C746" i="1"/>
  <c r="H746" i="1" s="1"/>
  <c r="D745" i="1"/>
  <c r="H745" i="1" s="1"/>
  <c r="C745" i="1"/>
  <c r="D744" i="1"/>
  <c r="C744" i="1"/>
  <c r="D743" i="1"/>
  <c r="C743" i="1"/>
  <c r="D742" i="1"/>
  <c r="C742" i="1"/>
  <c r="H742" i="1" s="1"/>
  <c r="D741" i="1"/>
  <c r="H741" i="1" s="1"/>
  <c r="C741" i="1"/>
  <c r="D740" i="1"/>
  <c r="C740" i="1"/>
  <c r="D739" i="1"/>
  <c r="C739" i="1"/>
  <c r="D738" i="1"/>
  <c r="H738" i="1" s="1"/>
  <c r="C738" i="1"/>
  <c r="D737" i="1"/>
  <c r="C737" i="1"/>
  <c r="D736" i="1"/>
  <c r="C736" i="1"/>
  <c r="D735" i="1"/>
  <c r="C735" i="1"/>
  <c r="G735" i="1" s="1"/>
  <c r="H734" i="1"/>
  <c r="D734" i="1"/>
  <c r="C734" i="1"/>
  <c r="D733" i="1"/>
  <c r="C733" i="1"/>
  <c r="D732" i="1"/>
  <c r="C732" i="1"/>
  <c r="D731" i="1"/>
  <c r="C731" i="1"/>
  <c r="G731" i="1" s="1"/>
  <c r="D730" i="1"/>
  <c r="C730" i="1"/>
  <c r="H730" i="1" s="1"/>
  <c r="D729" i="1"/>
  <c r="H729" i="1" s="1"/>
  <c r="C729" i="1"/>
  <c r="D728" i="1"/>
  <c r="C728" i="1"/>
  <c r="D727" i="1"/>
  <c r="C727" i="1"/>
  <c r="D726" i="1"/>
  <c r="C726" i="1"/>
  <c r="H726" i="1" s="1"/>
  <c r="D725" i="1"/>
  <c r="H725" i="1" s="1"/>
  <c r="C725" i="1"/>
  <c r="D724" i="1"/>
  <c r="C724" i="1"/>
  <c r="D723" i="1"/>
  <c r="C723" i="1"/>
  <c r="D722" i="1"/>
  <c r="H722" i="1" s="1"/>
  <c r="C722" i="1"/>
  <c r="D721" i="1"/>
  <c r="C721" i="1"/>
  <c r="D720" i="1"/>
  <c r="C720" i="1"/>
  <c r="D719" i="1"/>
  <c r="C719" i="1"/>
  <c r="G719" i="1" s="1"/>
  <c r="H718" i="1"/>
  <c r="D718" i="1"/>
  <c r="C718" i="1"/>
  <c r="D717" i="1"/>
  <c r="C717" i="1"/>
  <c r="D716" i="1"/>
  <c r="C716" i="1"/>
  <c r="D715" i="1"/>
  <c r="H715" i="1" s="1"/>
  <c r="C715" i="1"/>
  <c r="D714" i="1"/>
  <c r="C714" i="1"/>
  <c r="D713" i="1"/>
  <c r="C713" i="1"/>
  <c r="D712" i="1"/>
  <c r="C712" i="1"/>
  <c r="D711" i="1"/>
  <c r="C711" i="1"/>
  <c r="D710" i="1"/>
  <c r="C710" i="1"/>
  <c r="G710" i="1" s="1"/>
  <c r="D709" i="1"/>
  <c r="C709" i="1"/>
  <c r="D708" i="1"/>
  <c r="C708" i="1"/>
  <c r="G708" i="1" s="1"/>
  <c r="H707" i="1"/>
  <c r="D707" i="1"/>
  <c r="C707" i="1"/>
  <c r="D706" i="1"/>
  <c r="C706" i="1"/>
  <c r="D705" i="1"/>
  <c r="C705" i="1"/>
  <c r="D704" i="1"/>
  <c r="C704" i="1"/>
  <c r="D703" i="1"/>
  <c r="C703" i="1"/>
  <c r="D702" i="1"/>
  <c r="C702" i="1"/>
  <c r="G702" i="1" s="1"/>
  <c r="D701" i="1"/>
  <c r="C701" i="1"/>
  <c r="H701" i="1" s="1"/>
  <c r="D700" i="1"/>
  <c r="H700" i="1" s="1"/>
  <c r="C700" i="1"/>
  <c r="D699" i="1"/>
  <c r="C699" i="1"/>
  <c r="D698" i="1"/>
  <c r="C698" i="1"/>
  <c r="D697" i="1"/>
  <c r="C697" i="1"/>
  <c r="H697" i="1" s="1"/>
  <c r="D696" i="1"/>
  <c r="H696" i="1" s="1"/>
  <c r="C696" i="1"/>
  <c r="D695" i="1"/>
  <c r="C695" i="1"/>
  <c r="D694" i="1"/>
  <c r="C694" i="1"/>
  <c r="D693" i="1"/>
  <c r="H693" i="1" s="1"/>
  <c r="C693" i="1"/>
  <c r="D692" i="1"/>
  <c r="C692" i="1"/>
  <c r="D691" i="1"/>
  <c r="C691" i="1"/>
  <c r="D690" i="1"/>
  <c r="C690" i="1"/>
  <c r="G690" i="1" s="1"/>
  <c r="H689" i="1"/>
  <c r="D689" i="1"/>
  <c r="C689" i="1"/>
  <c r="D688" i="1"/>
  <c r="C688" i="1"/>
  <c r="D687" i="1"/>
  <c r="C687" i="1"/>
  <c r="D686" i="1"/>
  <c r="C686" i="1"/>
  <c r="G686" i="1" s="1"/>
  <c r="D685" i="1"/>
  <c r="C685" i="1"/>
  <c r="H685" i="1" s="1"/>
  <c r="D684" i="1"/>
  <c r="H684" i="1" s="1"/>
  <c r="C684" i="1"/>
  <c r="D683" i="1"/>
  <c r="C683" i="1"/>
  <c r="D682" i="1"/>
  <c r="C682" i="1"/>
  <c r="D681" i="1"/>
  <c r="C681" i="1"/>
  <c r="H681" i="1" s="1"/>
  <c r="D680" i="1"/>
  <c r="H680" i="1" s="1"/>
  <c r="C680" i="1"/>
  <c r="D679" i="1"/>
  <c r="C679" i="1"/>
  <c r="D678" i="1"/>
  <c r="C678" i="1"/>
  <c r="D677" i="1"/>
  <c r="H677" i="1" s="1"/>
  <c r="C677" i="1"/>
  <c r="D676" i="1"/>
  <c r="C676" i="1"/>
  <c r="D675" i="1"/>
  <c r="C675" i="1"/>
  <c r="D674" i="1"/>
  <c r="C674" i="1"/>
  <c r="G674" i="1" s="1"/>
  <c r="H673" i="1"/>
  <c r="D673" i="1"/>
  <c r="C673" i="1"/>
  <c r="D672" i="1"/>
  <c r="C672" i="1"/>
  <c r="D671" i="1"/>
  <c r="C671" i="1"/>
  <c r="D670" i="1"/>
  <c r="C670" i="1"/>
  <c r="G670" i="1" s="1"/>
  <c r="D669" i="1"/>
  <c r="C669" i="1"/>
  <c r="D668" i="1"/>
  <c r="C668" i="1"/>
  <c r="D667" i="1"/>
  <c r="C667" i="1"/>
  <c r="D666" i="1"/>
  <c r="H666" i="1" s="1"/>
  <c r="C666" i="1"/>
  <c r="D665" i="1"/>
  <c r="C665" i="1"/>
  <c r="D664" i="1"/>
  <c r="C664" i="1"/>
  <c r="D663" i="1"/>
  <c r="C663" i="1"/>
  <c r="G663" i="1" s="1"/>
  <c r="H662" i="1"/>
  <c r="D662" i="1"/>
  <c r="C662" i="1"/>
  <c r="D661" i="1"/>
  <c r="C661" i="1"/>
  <c r="D660" i="1"/>
  <c r="C660" i="1"/>
  <c r="D659" i="1"/>
  <c r="C659" i="1"/>
  <c r="G659" i="1" s="1"/>
  <c r="D658" i="1"/>
  <c r="C658" i="1"/>
  <c r="H658" i="1" s="1"/>
  <c r="D657" i="1"/>
  <c r="H657" i="1" s="1"/>
  <c r="C657" i="1"/>
  <c r="D656" i="1"/>
  <c r="C656" i="1"/>
  <c r="D655" i="1"/>
  <c r="C655" i="1"/>
  <c r="D654" i="1"/>
  <c r="C654" i="1"/>
  <c r="H654" i="1" s="1"/>
  <c r="D653" i="1"/>
  <c r="H653" i="1" s="1"/>
  <c r="C653" i="1"/>
  <c r="D652" i="1"/>
  <c r="C652" i="1"/>
  <c r="D651" i="1"/>
  <c r="C651" i="1"/>
  <c r="D650" i="1"/>
  <c r="H650" i="1" s="1"/>
  <c r="C650" i="1"/>
  <c r="D649" i="1"/>
  <c r="C649" i="1"/>
  <c r="H649" i="1" s="1"/>
  <c r="D648" i="1"/>
  <c r="C648" i="1"/>
  <c r="D647" i="1"/>
  <c r="C647" i="1"/>
  <c r="D646" i="1"/>
  <c r="C646" i="1"/>
  <c r="D645" i="1"/>
  <c r="C645" i="1"/>
  <c r="D644" i="1"/>
  <c r="C644" i="1"/>
  <c r="D643" i="1"/>
  <c r="C643" i="1"/>
  <c r="D642" i="1"/>
  <c r="G642" i="1" s="1"/>
  <c r="C642" i="1"/>
  <c r="D641" i="1"/>
  <c r="C641" i="1"/>
  <c r="D632" i="1"/>
  <c r="C632" i="1"/>
  <c r="H632" i="1" s="1"/>
  <c r="D631" i="1"/>
  <c r="G631" i="1" s="1"/>
  <c r="C631" i="1"/>
  <c r="D628" i="1"/>
  <c r="C628" i="1"/>
  <c r="H628" i="1" s="1"/>
  <c r="D627" i="1"/>
  <c r="C627" i="1"/>
  <c r="C626" i="1"/>
  <c r="D625" i="1"/>
  <c r="C625" i="1"/>
  <c r="D624" i="1"/>
  <c r="C624" i="1"/>
  <c r="H624" i="1" s="1"/>
  <c r="D623" i="1"/>
  <c r="C623" i="1"/>
  <c r="D622" i="1"/>
  <c r="C622" i="1"/>
  <c r="H622" i="1" s="1"/>
  <c r="D621" i="1"/>
  <c r="C621" i="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C584" i="1"/>
  <c r="D583" i="1"/>
  <c r="H583" i="1" s="1"/>
  <c r="C583" i="1"/>
  <c r="D582" i="1"/>
  <c r="C582" i="1"/>
  <c r="D581" i="1"/>
  <c r="C581" i="1"/>
  <c r="D580" i="1"/>
  <c r="C580" i="1"/>
  <c r="H580" i="1" s="1"/>
  <c r="D579" i="1"/>
  <c r="C579" i="1"/>
  <c r="D578" i="1"/>
  <c r="C578" i="1"/>
  <c r="D577" i="1"/>
  <c r="C577" i="1"/>
  <c r="G577" i="1" s="1"/>
  <c r="D576" i="1"/>
  <c r="H576" i="1" s="1"/>
  <c r="C576" i="1"/>
  <c r="D575" i="1"/>
  <c r="H575" i="1" s="1"/>
  <c r="C575" i="1"/>
  <c r="D573" i="1"/>
  <c r="C573" i="1"/>
  <c r="D572" i="1"/>
  <c r="C572" i="1"/>
  <c r="H571" i="1"/>
  <c r="D571" i="1"/>
  <c r="C571" i="1"/>
  <c r="D570" i="1"/>
  <c r="C570" i="1"/>
  <c r="D569" i="1"/>
  <c r="C569" i="1"/>
  <c r="D568" i="1"/>
  <c r="C568" i="1"/>
  <c r="G568" i="1" s="1"/>
  <c r="D567" i="1"/>
  <c r="C567" i="1"/>
  <c r="H567" i="1" s="1"/>
  <c r="D566" i="1"/>
  <c r="H566" i="1" s="1"/>
  <c r="C566" i="1"/>
  <c r="C565" i="1"/>
  <c r="D564" i="1"/>
  <c r="C564" i="1"/>
  <c r="D563" i="1"/>
  <c r="C563" i="1"/>
  <c r="D562" i="1"/>
  <c r="C562" i="1"/>
  <c r="H562" i="1" s="1"/>
  <c r="C561" i="1"/>
  <c r="D560" i="1"/>
  <c r="H560" i="1" s="1"/>
  <c r="C560" i="1"/>
  <c r="D559" i="1"/>
  <c r="H559" i="1" s="1"/>
  <c r="C559" i="1"/>
  <c r="D558" i="1"/>
  <c r="H558" i="1" s="1"/>
  <c r="C558" i="1"/>
  <c r="D557" i="1"/>
  <c r="H557" i="1" s="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H512" i="1" s="1"/>
  <c r="D511" i="1"/>
  <c r="G511" i="1" s="1"/>
  <c r="C511" i="1"/>
  <c r="H511" i="1" s="1"/>
  <c r="D510" i="1"/>
  <c r="G510" i="1" s="1"/>
  <c r="C510" i="1"/>
  <c r="D508" i="1"/>
  <c r="C508" i="1"/>
  <c r="H508" i="1" s="1"/>
  <c r="D507" i="1"/>
  <c r="C507" i="1"/>
  <c r="H507" i="1" s="1"/>
  <c r="D506" i="1"/>
  <c r="G506" i="1" s="1"/>
  <c r="C506" i="1"/>
  <c r="D505" i="1"/>
  <c r="C505" i="1"/>
  <c r="D504" i="1"/>
  <c r="C504" i="1"/>
  <c r="H504" i="1" s="1"/>
  <c r="D503" i="1"/>
  <c r="C503" i="1"/>
  <c r="H503" i="1" s="1"/>
  <c r="D502" i="1"/>
  <c r="C502" i="1"/>
  <c r="G501" i="1"/>
  <c r="D501" i="1"/>
  <c r="C501" i="1"/>
  <c r="H501" i="1" s="1"/>
  <c r="D500" i="1"/>
  <c r="C500" i="1"/>
  <c r="H500" i="1" s="1"/>
  <c r="D499" i="1"/>
  <c r="C499" i="1"/>
  <c r="H499" i="1" s="1"/>
  <c r="D498" i="1"/>
  <c r="G498" i="1" s="1"/>
  <c r="C498" i="1"/>
  <c r="D497" i="1"/>
  <c r="C497" i="1"/>
  <c r="D496" i="1"/>
  <c r="C496" i="1"/>
  <c r="H496" i="1" s="1"/>
  <c r="D495" i="1"/>
  <c r="C495" i="1"/>
  <c r="H495" i="1" s="1"/>
  <c r="D494" i="1"/>
  <c r="C494" i="1"/>
  <c r="G493" i="1"/>
  <c r="D493" i="1"/>
  <c r="C493" i="1"/>
  <c r="H493" i="1" s="1"/>
  <c r="D492" i="1"/>
  <c r="C492" i="1"/>
  <c r="H492" i="1" s="1"/>
  <c r="D491" i="1"/>
  <c r="C491" i="1"/>
  <c r="H491" i="1" s="1"/>
  <c r="D490" i="1"/>
  <c r="G490" i="1" s="1"/>
  <c r="C490" i="1"/>
  <c r="D489" i="1"/>
  <c r="C489" i="1"/>
  <c r="D488" i="1"/>
  <c r="C488" i="1"/>
  <c r="H488" i="1" s="1"/>
  <c r="D487" i="1"/>
  <c r="C487" i="1"/>
  <c r="H487" i="1" s="1"/>
  <c r="D486" i="1"/>
  <c r="C486" i="1"/>
  <c r="G485" i="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H465" i="1" s="1"/>
  <c r="D464" i="1"/>
  <c r="C464" i="1"/>
  <c r="D463" i="1"/>
  <c r="C463" i="1"/>
  <c r="H463" i="1" s="1"/>
  <c r="D462" i="1"/>
  <c r="G462" i="1" s="1"/>
  <c r="C462" i="1"/>
  <c r="G461" i="1"/>
  <c r="D461" i="1"/>
  <c r="C461" i="1"/>
  <c r="H461" i="1" s="1"/>
  <c r="D460" i="1"/>
  <c r="H460" i="1" s="1"/>
  <c r="C460" i="1"/>
  <c r="G460" i="1" s="1"/>
  <c r="G459" i="1"/>
  <c r="D459" i="1"/>
  <c r="C459" i="1"/>
  <c r="D458" i="1"/>
  <c r="C458" i="1"/>
  <c r="D457" i="1"/>
  <c r="C457" i="1"/>
  <c r="G457" i="1" s="1"/>
  <c r="D456" i="1"/>
  <c r="H456" i="1" s="1"/>
  <c r="C456" i="1"/>
  <c r="D455" i="1"/>
  <c r="C455" i="1"/>
  <c r="G455" i="1" s="1"/>
  <c r="D454" i="1"/>
  <c r="C454" i="1"/>
  <c r="D452" i="1"/>
  <c r="H452" i="1" s="1"/>
  <c r="C452" i="1"/>
  <c r="G452" i="1" s="1"/>
  <c r="G451" i="1"/>
  <c r="D451" i="1"/>
  <c r="C451" i="1"/>
  <c r="D450" i="1"/>
  <c r="H450" i="1" s="1"/>
  <c r="C450" i="1"/>
  <c r="G450" i="1" s="1"/>
  <c r="G449" i="1"/>
  <c r="D449" i="1"/>
  <c r="C449" i="1"/>
  <c r="D448" i="1"/>
  <c r="H448" i="1" s="1"/>
  <c r="C448" i="1"/>
  <c r="G448" i="1" s="1"/>
  <c r="D447" i="1"/>
  <c r="C447" i="1"/>
  <c r="G447" i="1" s="1"/>
  <c r="D446" i="1"/>
  <c r="H446" i="1" s="1"/>
  <c r="C446" i="1"/>
  <c r="D445" i="1"/>
  <c r="C445" i="1"/>
  <c r="G445" i="1" s="1"/>
  <c r="D444" i="1"/>
  <c r="H444" i="1" s="1"/>
  <c r="C444" i="1"/>
  <c r="G444" i="1" s="1"/>
  <c r="D443" i="1"/>
  <c r="H443" i="1" s="1"/>
  <c r="C443" i="1"/>
  <c r="D442" i="1"/>
  <c r="H442" i="1" s="1"/>
  <c r="C442" i="1"/>
  <c r="G442" i="1" s="1"/>
  <c r="D441" i="1"/>
  <c r="G441" i="1" s="1"/>
  <c r="C441" i="1"/>
  <c r="H440" i="1"/>
  <c r="D440" i="1"/>
  <c r="G440" i="1" s="1"/>
  <c r="C440" i="1"/>
  <c r="D439" i="1"/>
  <c r="G439" i="1" s="1"/>
  <c r="C439" i="1"/>
  <c r="D438" i="1"/>
  <c r="G438" i="1" s="1"/>
  <c r="C438" i="1"/>
  <c r="D437" i="1"/>
  <c r="G437" i="1" s="1"/>
  <c r="C437" i="1"/>
  <c r="H436" i="1"/>
  <c r="D436" i="1"/>
  <c r="G436" i="1" s="1"/>
  <c r="C436" i="1"/>
  <c r="D435" i="1"/>
  <c r="G435" i="1" s="1"/>
  <c r="C435" i="1"/>
  <c r="D434" i="1"/>
  <c r="G434" i="1" s="1"/>
  <c r="C434" i="1"/>
  <c r="D433" i="1"/>
  <c r="G433" i="1" s="1"/>
  <c r="C433" i="1"/>
  <c r="H432" i="1"/>
  <c r="D432" i="1"/>
  <c r="G432" i="1" s="1"/>
  <c r="C432" i="1"/>
  <c r="D431" i="1"/>
  <c r="G431" i="1" s="1"/>
  <c r="C431" i="1"/>
  <c r="D430" i="1"/>
  <c r="G430" i="1" s="1"/>
  <c r="C430" i="1"/>
  <c r="D429" i="1"/>
  <c r="G429" i="1" s="1"/>
  <c r="C429" i="1"/>
  <c r="H428" i="1"/>
  <c r="D428" i="1"/>
  <c r="G428" i="1" s="1"/>
  <c r="C428" i="1"/>
  <c r="D427" i="1"/>
  <c r="G427" i="1" s="1"/>
  <c r="C427" i="1"/>
  <c r="D426" i="1"/>
  <c r="G426" i="1" s="1"/>
  <c r="C426" i="1"/>
  <c r="D425" i="1"/>
  <c r="G425" i="1" s="1"/>
  <c r="C425" i="1"/>
  <c r="H424" i="1"/>
  <c r="D424" i="1"/>
  <c r="G424" i="1" s="1"/>
  <c r="C424" i="1"/>
  <c r="D423" i="1"/>
  <c r="G423" i="1" s="1"/>
  <c r="C423" i="1"/>
  <c r="D422" i="1"/>
  <c r="G422" i="1" s="1"/>
  <c r="C422" i="1"/>
  <c r="D421" i="1"/>
  <c r="G421" i="1" s="1"/>
  <c r="C421" i="1"/>
  <c r="H420" i="1"/>
  <c r="D420" i="1"/>
  <c r="G420" i="1" s="1"/>
  <c r="C420" i="1"/>
  <c r="D419" i="1"/>
  <c r="G419" i="1" s="1"/>
  <c r="C419" i="1"/>
  <c r="D418" i="1"/>
  <c r="G418" i="1" s="1"/>
  <c r="C418" i="1"/>
  <c r="D417" i="1"/>
  <c r="G417" i="1" s="1"/>
  <c r="C417" i="1"/>
  <c r="D416" i="1"/>
  <c r="D413" i="1"/>
  <c r="C413" i="1"/>
  <c r="D412" i="1"/>
  <c r="C412" i="1"/>
  <c r="G412" i="1" s="1"/>
  <c r="D411" i="1"/>
  <c r="C411" i="1"/>
  <c r="G411" i="1" s="1"/>
  <c r="D406" i="1"/>
  <c r="C406" i="1"/>
  <c r="G406" i="1" s="1"/>
  <c r="D405" i="1"/>
  <c r="C405" i="1"/>
  <c r="G405" i="1" s="1"/>
  <c r="D404" i="1"/>
  <c r="C404" i="1"/>
  <c r="G404" i="1" s="1"/>
  <c r="D401" i="1"/>
  <c r="C401" i="1"/>
  <c r="D400" i="1"/>
  <c r="C400" i="1"/>
  <c r="H400" i="1" s="1"/>
  <c r="D399" i="1"/>
  <c r="C399" i="1"/>
  <c r="D398" i="1"/>
  <c r="C398" i="1"/>
  <c r="H398" i="1" s="1"/>
  <c r="D397" i="1"/>
  <c r="C397" i="1"/>
  <c r="D396" i="1"/>
  <c r="C396" i="1"/>
  <c r="H396" i="1" s="1"/>
  <c r="D395" i="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D377" i="1"/>
  <c r="C377" i="1"/>
  <c r="H377" i="1" s="1"/>
  <c r="D376" i="1"/>
  <c r="C376" i="1"/>
  <c r="G375" i="1"/>
  <c r="D375" i="1"/>
  <c r="C375" i="1"/>
  <c r="H375" i="1" s="1"/>
  <c r="D374" i="1"/>
  <c r="G374" i="1" s="1"/>
  <c r="C374" i="1"/>
  <c r="D373" i="1"/>
  <c r="C373" i="1"/>
  <c r="H373" i="1" s="1"/>
  <c r="D372" i="1"/>
  <c r="C372" i="1"/>
  <c r="G371" i="1"/>
  <c r="D371" i="1"/>
  <c r="C371" i="1"/>
  <c r="H371" i="1" s="1"/>
  <c r="D370" i="1"/>
  <c r="G370" i="1" s="1"/>
  <c r="C370" i="1"/>
  <c r="D369" i="1"/>
  <c r="C369" i="1"/>
  <c r="H369" i="1" s="1"/>
  <c r="D368" i="1"/>
  <c r="C368" i="1"/>
  <c r="D367" i="1"/>
  <c r="C367" i="1"/>
  <c r="D366" i="1"/>
  <c r="C366" i="1"/>
  <c r="H365" i="1"/>
  <c r="D365" i="1"/>
  <c r="C365" i="1"/>
  <c r="G365" i="1" s="1"/>
  <c r="D364" i="1"/>
  <c r="D363" i="1"/>
  <c r="C363" i="1"/>
  <c r="D362" i="1"/>
  <c r="C362" i="1"/>
  <c r="D361" i="1"/>
  <c r="C361" i="1"/>
  <c r="H361" i="1" s="1"/>
  <c r="D360" i="1"/>
  <c r="G360" i="1" s="1"/>
  <c r="C360"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H292" i="1" s="1"/>
  <c r="D291" i="1"/>
  <c r="C291" i="1"/>
  <c r="D290" i="1"/>
  <c r="C290" i="1"/>
  <c r="H290" i="1" s="1"/>
  <c r="D289" i="1"/>
  <c r="C289" i="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D260" i="1"/>
  <c r="D259" i="1"/>
  <c r="D258" i="1"/>
  <c r="C258" i="1"/>
  <c r="D257" i="1"/>
  <c r="C257" i="1"/>
  <c r="D256" i="1"/>
  <c r="C256" i="1"/>
  <c r="H256" i="1" s="1"/>
  <c r="G255" i="1"/>
  <c r="D255" i="1"/>
  <c r="C255" i="1"/>
  <c r="H255" i="1" s="1"/>
  <c r="G254" i="1"/>
  <c r="D254" i="1"/>
  <c r="C254" i="1"/>
  <c r="H254" i="1" s="1"/>
  <c r="G253" i="1"/>
  <c r="D253" i="1"/>
  <c r="C253" i="1"/>
  <c r="H253" i="1" s="1"/>
  <c r="G252" i="1"/>
  <c r="D252" i="1"/>
  <c r="C252" i="1"/>
  <c r="H252" i="1" s="1"/>
  <c r="H251" i="1"/>
  <c r="G251" i="1"/>
  <c r="D251" i="1"/>
  <c r="C251" i="1"/>
  <c r="H250" i="1"/>
  <c r="G250" i="1"/>
  <c r="D250" i="1"/>
  <c r="C250" i="1"/>
  <c r="H249" i="1"/>
  <c r="G249" i="1"/>
  <c r="D249" i="1"/>
  <c r="C249" i="1"/>
  <c r="D248" i="1"/>
  <c r="D247" i="1"/>
  <c r="C247" i="1"/>
  <c r="D246" i="1"/>
  <c r="C246" i="1"/>
  <c r="G246" i="1" s="1"/>
  <c r="D245" i="1"/>
  <c r="C245" i="1"/>
  <c r="D244" i="1"/>
  <c r="C244" i="1"/>
  <c r="G244" i="1" s="1"/>
  <c r="D243" i="1"/>
  <c r="C243" i="1"/>
  <c r="D242" i="1"/>
  <c r="C242" i="1"/>
  <c r="G242" i="1" s="1"/>
  <c r="D241" i="1"/>
  <c r="C241" i="1"/>
  <c r="D240" i="1"/>
  <c r="C240" i="1"/>
  <c r="G240" i="1" s="1"/>
  <c r="D239" i="1"/>
  <c r="C239" i="1"/>
  <c r="D238" i="1"/>
  <c r="C238" i="1"/>
  <c r="G238" i="1" s="1"/>
  <c r="D237" i="1"/>
  <c r="C237" i="1"/>
  <c r="D236" i="1"/>
  <c r="C236" i="1"/>
  <c r="G236" i="1" s="1"/>
  <c r="D235" i="1"/>
  <c r="C235" i="1"/>
  <c r="D234" i="1"/>
  <c r="C234" i="1"/>
  <c r="G234" i="1" s="1"/>
  <c r="D233" i="1"/>
  <c r="C233" i="1"/>
  <c r="D232" i="1"/>
  <c r="C232" i="1"/>
  <c r="G232" i="1" s="1"/>
  <c r="D231" i="1"/>
  <c r="C231" i="1"/>
  <c r="D230" i="1"/>
  <c r="C230" i="1"/>
  <c r="G230" i="1" s="1"/>
  <c r="D229" i="1"/>
  <c r="C229" i="1"/>
  <c r="D228" i="1"/>
  <c r="C228" i="1"/>
  <c r="G228" i="1" s="1"/>
  <c r="D227" i="1"/>
  <c r="C227" i="1"/>
  <c r="D226" i="1"/>
  <c r="C226" i="1"/>
  <c r="G226" i="1" s="1"/>
  <c r="D225" i="1"/>
  <c r="C225" i="1"/>
  <c r="D224" i="1"/>
  <c r="C224" i="1"/>
  <c r="G224" i="1" s="1"/>
  <c r="D223" i="1"/>
  <c r="C223" i="1"/>
  <c r="D222" i="1"/>
  <c r="C222" i="1"/>
  <c r="G222" i="1" s="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H188" i="1" s="1"/>
  <c r="D187" i="1"/>
  <c r="C187" i="1"/>
  <c r="D186" i="1"/>
  <c r="C186" i="1"/>
  <c r="D185" i="1"/>
  <c r="C185" i="1"/>
  <c r="D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D172" i="1"/>
  <c r="C172" i="1"/>
  <c r="D171" i="1"/>
  <c r="C171" i="1"/>
  <c r="H170" i="1"/>
  <c r="D170" i="1"/>
  <c r="C170" i="1"/>
  <c r="D169" i="1"/>
  <c r="H169" i="1" s="1"/>
  <c r="C169" i="1"/>
  <c r="D168" i="1"/>
  <c r="C168" i="1"/>
  <c r="D167" i="1"/>
  <c r="C167" i="1"/>
  <c r="D166" i="1"/>
  <c r="C166" i="1"/>
  <c r="D165" i="1"/>
  <c r="C165" i="1"/>
  <c r="D164" i="1"/>
  <c r="C164" i="1"/>
  <c r="D163" i="1"/>
  <c r="C163" i="1"/>
  <c r="H162" i="1"/>
  <c r="D162" i="1"/>
  <c r="C162" i="1"/>
  <c r="G162" i="1" s="1"/>
  <c r="D161" i="1"/>
  <c r="H161" i="1" s="1"/>
  <c r="C161" i="1"/>
  <c r="D160" i="1"/>
  <c r="C160" i="1"/>
  <c r="D158" i="1"/>
  <c r="H158" i="1" s="1"/>
  <c r="C158" i="1"/>
  <c r="G158" i="1" s="1"/>
  <c r="G157" i="1"/>
  <c r="D157" i="1"/>
  <c r="C157" i="1"/>
  <c r="D156" i="1"/>
  <c r="H156" i="1" s="1"/>
  <c r="C156" i="1"/>
  <c r="D155" i="1"/>
  <c r="C155" i="1"/>
  <c r="G155" i="1" s="1"/>
  <c r="D154" i="1"/>
  <c r="H154" i="1" s="1"/>
  <c r="C154" i="1"/>
  <c r="G154" i="1" s="1"/>
  <c r="G153" i="1"/>
  <c r="D153" i="1"/>
  <c r="C153" i="1"/>
  <c r="D152" i="1"/>
  <c r="H152" i="1" s="1"/>
  <c r="C152" i="1"/>
  <c r="D151" i="1"/>
  <c r="C151" i="1"/>
  <c r="D150" i="1"/>
  <c r="H150" i="1" s="1"/>
  <c r="C150" i="1"/>
  <c r="D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H133" i="1" s="1"/>
  <c r="D132" i="1"/>
  <c r="C132" i="1"/>
  <c r="H132" i="1" s="1"/>
  <c r="D131" i="1"/>
  <c r="C131" i="1"/>
  <c r="D130" i="1"/>
  <c r="C130" i="1"/>
  <c r="D129" i="1"/>
  <c r="D128" i="1"/>
  <c r="C128" i="1"/>
  <c r="D127" i="1"/>
  <c r="C127" i="1"/>
  <c r="D126" i="1"/>
  <c r="C126" i="1"/>
  <c r="D125" i="1"/>
  <c r="C125" i="1"/>
  <c r="D124" i="1"/>
  <c r="C124" i="1"/>
  <c r="D123" i="1"/>
  <c r="C123" i="1"/>
  <c r="D122" i="1"/>
  <c r="G122" i="1" s="1"/>
  <c r="C122" i="1"/>
  <c r="H122" i="1" s="1"/>
  <c r="D121" i="1"/>
  <c r="G121" i="1" s="1"/>
  <c r="C121"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D108" i="1"/>
  <c r="G108" i="1" s="1"/>
  <c r="C108" i="1"/>
  <c r="G107" i="1"/>
  <c r="D107" i="1"/>
  <c r="C107" i="1"/>
  <c r="H107" i="1" s="1"/>
  <c r="G106" i="1"/>
  <c r="D106" i="1"/>
  <c r="C106" i="1"/>
  <c r="H106" i="1" s="1"/>
  <c r="G105" i="1"/>
  <c r="D105" i="1"/>
  <c r="C105" i="1"/>
  <c r="H105" i="1" s="1"/>
  <c r="G104" i="1"/>
  <c r="D104" i="1"/>
  <c r="C104" i="1"/>
  <c r="H104" i="1" s="1"/>
  <c r="G103" i="1"/>
  <c r="D103" i="1"/>
  <c r="C103" i="1"/>
  <c r="H103" i="1" s="1"/>
  <c r="H101" i="1"/>
  <c r="D101" i="1"/>
  <c r="C101" i="1"/>
  <c r="G101" i="1" s="1"/>
  <c r="D100" i="1"/>
  <c r="H100" i="1" s="1"/>
  <c r="C100" i="1"/>
  <c r="D99" i="1"/>
  <c r="C99" i="1"/>
  <c r="D98" i="1"/>
  <c r="C98" i="1"/>
  <c r="D97" i="1"/>
  <c r="C97" i="1"/>
  <c r="G97" i="1" s="1"/>
  <c r="D96" i="1"/>
  <c r="C96" i="1"/>
  <c r="D95" i="1"/>
  <c r="C95" i="1"/>
  <c r="D94" i="1"/>
  <c r="C94" i="1"/>
  <c r="H93" i="1"/>
  <c r="D93" i="1"/>
  <c r="C93" i="1"/>
  <c r="G92" i="1"/>
  <c r="D92" i="1"/>
  <c r="C92" i="1"/>
  <c r="H92" i="1" s="1"/>
  <c r="G91" i="1"/>
  <c r="D91" i="1"/>
  <c r="C91" i="1"/>
  <c r="H91" i="1" s="1"/>
  <c r="G90" i="1"/>
  <c r="D90" i="1"/>
  <c r="C90" i="1"/>
  <c r="H90" i="1" s="1"/>
  <c r="G89" i="1"/>
  <c r="D89" i="1"/>
  <c r="C89" i="1"/>
  <c r="H89" i="1" s="1"/>
  <c r="G88" i="1"/>
  <c r="D88" i="1"/>
  <c r="C88" i="1"/>
  <c r="H88" i="1" s="1"/>
  <c r="D87" i="1"/>
  <c r="C87" i="1"/>
  <c r="D86" i="1"/>
  <c r="C86" i="1"/>
  <c r="G86" i="1" s="1"/>
  <c r="D85" i="1"/>
  <c r="H85" i="1" s="1"/>
  <c r="C85" i="1"/>
  <c r="D84" i="1"/>
  <c r="C84" i="1"/>
  <c r="H84" i="1" s="1"/>
  <c r="D83" i="1"/>
  <c r="C83" i="1"/>
  <c r="D82" i="1"/>
  <c r="C82" i="1"/>
  <c r="D81" i="1"/>
  <c r="C81" i="1"/>
  <c r="D80" i="1"/>
  <c r="C80" i="1"/>
  <c r="G80" i="1" s="1"/>
  <c r="D79" i="1"/>
  <c r="C79" i="1"/>
  <c r="H79" i="1" s="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H53" i="1" s="1"/>
  <c r="D52" i="1"/>
  <c r="C52" i="1"/>
  <c r="D51" i="1"/>
  <c r="G51" i="1" s="1"/>
  <c r="C51" i="1"/>
  <c r="D50" i="1"/>
  <c r="C50" i="1"/>
  <c r="D49" i="1"/>
  <c r="H49" i="1" s="1"/>
  <c r="C49" i="1"/>
  <c r="D48" i="1"/>
  <c r="C48" i="1"/>
  <c r="D47" i="1"/>
  <c r="H47" i="1" s="1"/>
  <c r="C47" i="1"/>
  <c r="D45" i="1"/>
  <c r="G45" i="1" s="1"/>
  <c r="C45" i="1"/>
  <c r="D44" i="1"/>
  <c r="C44" i="1"/>
  <c r="H44" i="1" s="1"/>
  <c r="D43" i="1"/>
  <c r="C43" i="1"/>
  <c r="H43" i="1" s="1"/>
  <c r="G42" i="1"/>
  <c r="D42" i="1"/>
  <c r="C42" i="1"/>
  <c r="H42" i="1" s="1"/>
  <c r="D41" i="1"/>
  <c r="G41" i="1" s="1"/>
  <c r="C41" i="1"/>
  <c r="D40" i="1"/>
  <c r="C40" i="1"/>
  <c r="H40" i="1" s="1"/>
  <c r="D39" i="1"/>
  <c r="C39" i="1"/>
  <c r="H39" i="1" s="1"/>
  <c r="G38" i="1"/>
  <c r="D38" i="1"/>
  <c r="C38" i="1"/>
  <c r="H38" i="1" s="1"/>
  <c r="D37" i="1"/>
  <c r="G37" i="1" s="1"/>
  <c r="C37" i="1"/>
  <c r="D36" i="1"/>
  <c r="C36" i="1"/>
  <c r="H36" i="1" s="1"/>
  <c r="D35" i="1"/>
  <c r="C35" i="1"/>
  <c r="H35" i="1" s="1"/>
  <c r="G34" i="1"/>
  <c r="D34" i="1"/>
  <c r="C34" i="1"/>
  <c r="H34" i="1" s="1"/>
  <c r="D33" i="1"/>
  <c r="G33" i="1" s="1"/>
  <c r="C33" i="1"/>
  <c r="D32" i="1"/>
  <c r="C32" i="1"/>
  <c r="H32" i="1" s="1"/>
  <c r="D31" i="1"/>
  <c r="C31" i="1"/>
  <c r="H31" i="1" s="1"/>
  <c r="G30" i="1"/>
  <c r="D30" i="1"/>
  <c r="C30" i="1"/>
  <c r="H30" i="1" s="1"/>
  <c r="D29" i="1"/>
  <c r="G29" i="1" s="1"/>
  <c r="C29" i="1"/>
  <c r="D28" i="1"/>
  <c r="C28" i="1"/>
  <c r="H28" i="1" s="1"/>
  <c r="D27" i="1"/>
  <c r="C27" i="1"/>
  <c r="H27" i="1" s="1"/>
  <c r="G26" i="1"/>
  <c r="D26" i="1"/>
  <c r="C26" i="1"/>
  <c r="H26" i="1" s="1"/>
  <c r="D25" i="1"/>
  <c r="G25" i="1" s="1"/>
  <c r="C25" i="1"/>
  <c r="D24" i="1"/>
  <c r="C24" i="1"/>
  <c r="H24" i="1" s="1"/>
  <c r="D23" i="1"/>
  <c r="C23" i="1"/>
  <c r="H23" i="1" s="1"/>
  <c r="G22" i="1"/>
  <c r="D22" i="1"/>
  <c r="C22" i="1"/>
  <c r="H22" i="1" s="1"/>
  <c r="D21" i="1"/>
  <c r="G21" i="1" s="1"/>
  <c r="C21" i="1"/>
  <c r="D20" i="1"/>
  <c r="C20" i="1"/>
  <c r="H20" i="1" s="1"/>
  <c r="D19" i="1"/>
  <c r="C19" i="1"/>
  <c r="H19" i="1" s="1"/>
  <c r="G18" i="1"/>
  <c r="D18" i="1"/>
  <c r="C18" i="1"/>
  <c r="H18" i="1" s="1"/>
  <c r="D17" i="1"/>
  <c r="G17" i="1" s="1"/>
  <c r="C17" i="1"/>
  <c r="D16" i="1"/>
  <c r="C16" i="1"/>
  <c r="H16" i="1" s="1"/>
  <c r="D15" i="1"/>
  <c r="C15" i="1"/>
  <c r="H15" i="1" s="1"/>
  <c r="G14" i="1"/>
  <c r="D14" i="1"/>
  <c r="C14" i="1"/>
  <c r="H14" i="1" s="1"/>
  <c r="D13" i="1"/>
  <c r="G13" i="1" s="1"/>
  <c r="C13" i="1"/>
  <c r="D12" i="1"/>
  <c r="C12" i="1"/>
  <c r="H12" i="1" s="1"/>
  <c r="D11" i="1"/>
  <c r="C11" i="1"/>
  <c r="H11" i="1" s="1"/>
  <c r="G10" i="1"/>
  <c r="D10" i="1"/>
  <c r="C10" i="1"/>
  <c r="H10" i="1" s="1"/>
  <c r="D9" i="1"/>
  <c r="G9" i="1" s="1"/>
  <c r="C9" i="1"/>
  <c r="D8" i="1"/>
  <c r="C8" i="1"/>
  <c r="H8" i="1" s="1"/>
  <c r="D7" i="1"/>
  <c r="C7" i="1"/>
  <c r="H7" i="1" s="1"/>
  <c r="G6" i="1"/>
  <c r="D6" i="1"/>
  <c r="C6" i="1"/>
  <c r="H6" i="1" s="1"/>
  <c r="D5" i="1"/>
  <c r="G5" i="1" s="1"/>
  <c r="C5" i="1"/>
  <c r="D4" i="1"/>
  <c r="C4" i="1"/>
  <c r="H4" i="1" s="1"/>
  <c r="C3" i="1"/>
  <c r="G643" i="1" l="1"/>
  <c r="E283" i="9"/>
  <c r="B283" i="9" s="1"/>
  <c r="F239" i="5"/>
  <c r="I30" i="3"/>
  <c r="D1453" i="1"/>
  <c r="G1454" i="1"/>
  <c r="G1456" i="1"/>
  <c r="H1456" i="1"/>
  <c r="D22" i="7"/>
  <c r="H1266" i="1"/>
  <c r="H1263" i="1"/>
  <c r="H1240" i="1"/>
  <c r="H1241" i="1"/>
  <c r="H1227" i="1"/>
  <c r="F250" i="5"/>
  <c r="H1218" i="1"/>
  <c r="H1216" i="1"/>
  <c r="G1165" i="1"/>
  <c r="F146" i="5"/>
  <c r="E287" i="9"/>
  <c r="B287" i="9" s="1"/>
  <c r="H1064" i="1"/>
  <c r="G1043" i="1"/>
  <c r="F45" i="5"/>
  <c r="G1023" i="1"/>
  <c r="G1015" i="1"/>
  <c r="F35" i="5"/>
  <c r="G1007" i="1"/>
  <c r="F29" i="5"/>
  <c r="G1003" i="1"/>
  <c r="H998" i="1"/>
  <c r="H991" i="1"/>
  <c r="H993" i="1"/>
  <c r="E12" i="5"/>
  <c r="D990" i="1" s="1"/>
  <c r="H986" i="1"/>
  <c r="G1263" i="1"/>
  <c r="C1235" i="1"/>
  <c r="G1237" i="1"/>
  <c r="E281" i="9"/>
  <c r="B281" i="9" s="1"/>
  <c r="G1217" i="1"/>
  <c r="G1216" i="1"/>
  <c r="H1165" i="1"/>
  <c r="H1156" i="1"/>
  <c r="H1141" i="1"/>
  <c r="H1124" i="1"/>
  <c r="H1140" i="1"/>
  <c r="H1056" i="1"/>
  <c r="C1057" i="1"/>
  <c r="F79" i="5"/>
  <c r="H1048" i="1"/>
  <c r="H1055" i="1"/>
  <c r="H1032" i="1"/>
  <c r="H1023" i="1"/>
  <c r="C1013" i="1"/>
  <c r="H1016" i="1"/>
  <c r="H1007" i="1"/>
  <c r="H1005" i="1"/>
  <c r="G1002" i="1"/>
  <c r="H1004" i="1"/>
  <c r="G986" i="1"/>
  <c r="E284" i="9"/>
  <c r="B284" i="9" s="1"/>
  <c r="H1576" i="1"/>
  <c r="G1533" i="1"/>
  <c r="G1531" i="1"/>
  <c r="H1510" i="1"/>
  <c r="H1501" i="1"/>
  <c r="G1491" i="1"/>
  <c r="G1485" i="1"/>
  <c r="E5" i="7"/>
  <c r="H30" i="3"/>
  <c r="C1453" i="1"/>
  <c r="D5" i="7"/>
  <c r="C1436" i="1" s="1"/>
  <c r="F122" i="6"/>
  <c r="G1417" i="1"/>
  <c r="G705" i="1"/>
  <c r="F369" i="4"/>
  <c r="G361" i="1"/>
  <c r="F364" i="4"/>
  <c r="G413" i="1"/>
  <c r="G289" i="1"/>
  <c r="F417" i="4"/>
  <c r="F226" i="9"/>
  <c r="B226" i="9" s="1"/>
  <c r="F259" i="4"/>
  <c r="F210" i="4"/>
  <c r="G189" i="1"/>
  <c r="F220" i="9"/>
  <c r="G170" i="1"/>
  <c r="F169" i="4"/>
  <c r="H165" i="1"/>
  <c r="G166" i="1"/>
  <c r="F217" i="9"/>
  <c r="B217" i="9" s="1"/>
  <c r="G151" i="1"/>
  <c r="G150" i="1"/>
  <c r="E124" i="4"/>
  <c r="D120" i="1" s="1"/>
  <c r="H108" i="1"/>
  <c r="E106" i="4"/>
  <c r="D102" i="1" s="1"/>
  <c r="G93" i="1"/>
  <c r="F83" i="4"/>
  <c r="G765" i="1"/>
  <c r="H765" i="1"/>
  <c r="H55" i="1"/>
  <c r="H57" i="1"/>
  <c r="H59" i="1"/>
  <c r="H61" i="1"/>
  <c r="H63" i="1"/>
  <c r="H67" i="1"/>
  <c r="H69" i="1"/>
  <c r="H71" i="1"/>
  <c r="H73" i="1"/>
  <c r="H75" i="1"/>
  <c r="G77" i="1"/>
  <c r="G84" i="1"/>
  <c r="H87" i="1"/>
  <c r="G94" i="1"/>
  <c r="G96" i="1"/>
  <c r="G99" i="1"/>
  <c r="H125" i="1"/>
  <c r="H151" i="1"/>
  <c r="G152" i="1"/>
  <c r="H155" i="1"/>
  <c r="G156" i="1"/>
  <c r="G163" i="1"/>
  <c r="G171" i="1"/>
  <c r="G186" i="1"/>
  <c r="H258" i="1"/>
  <c r="G295" i="1"/>
  <c r="G297" i="1"/>
  <c r="G299" i="1"/>
  <c r="G301" i="1"/>
  <c r="G303" i="1"/>
  <c r="G305" i="1"/>
  <c r="H359" i="1"/>
  <c r="G366" i="1"/>
  <c r="H368" i="1"/>
  <c r="H372" i="1"/>
  <c r="H376" i="1"/>
  <c r="H419" i="1"/>
  <c r="H423" i="1"/>
  <c r="H427" i="1"/>
  <c r="H431" i="1"/>
  <c r="H435" i="1"/>
  <c r="H439" i="1"/>
  <c r="H458" i="1"/>
  <c r="G458" i="1"/>
  <c r="H497" i="1"/>
  <c r="G497" i="1"/>
  <c r="G783" i="1"/>
  <c r="H783" i="1"/>
  <c r="E625" i="4"/>
  <c r="D619" i="1" s="1"/>
  <c r="D626" i="1"/>
  <c r="H489" i="1"/>
  <c r="G489" i="1"/>
  <c r="G4" i="1"/>
  <c r="G8" i="1"/>
  <c r="G20" i="1"/>
  <c r="G28" i="1"/>
  <c r="G36" i="1"/>
  <c r="G44" i="1"/>
  <c r="H48" i="1"/>
  <c r="H86" i="1"/>
  <c r="H97" i="1"/>
  <c r="H189" i="1"/>
  <c r="G29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69" i="1"/>
  <c r="G373" i="1"/>
  <c r="G377" i="1"/>
  <c r="H418" i="1"/>
  <c r="H422" i="1"/>
  <c r="H426" i="1"/>
  <c r="H430" i="1"/>
  <c r="H434" i="1"/>
  <c r="H438" i="1"/>
  <c r="G463" i="1"/>
  <c r="H505" i="1"/>
  <c r="G505" i="1"/>
  <c r="G799" i="1"/>
  <c r="H799" i="1"/>
  <c r="G865" i="1"/>
  <c r="H865" i="1"/>
  <c r="G915" i="1"/>
  <c r="H915" i="1"/>
  <c r="F422" i="4"/>
  <c r="C416" i="1"/>
  <c r="G12" i="1"/>
  <c r="G16" i="1"/>
  <c r="G24" i="1"/>
  <c r="G32" i="1"/>
  <c r="G40" i="1"/>
  <c r="G50" i="1"/>
  <c r="H166" i="1"/>
  <c r="H5" i="1"/>
  <c r="G7" i="1"/>
  <c r="H9" i="1"/>
  <c r="G11" i="1"/>
  <c r="H13" i="1"/>
  <c r="G15" i="1"/>
  <c r="H17" i="1"/>
  <c r="G19" i="1"/>
  <c r="H21" i="1"/>
  <c r="G23" i="1"/>
  <c r="H25" i="1"/>
  <c r="G27" i="1"/>
  <c r="H29" i="1"/>
  <c r="G31" i="1"/>
  <c r="H33" i="1"/>
  <c r="G35" i="1"/>
  <c r="H37" i="1"/>
  <c r="G39" i="1"/>
  <c r="H41" i="1"/>
  <c r="G43" i="1"/>
  <c r="H45" i="1"/>
  <c r="H51" i="1"/>
  <c r="H54" i="1"/>
  <c r="H56" i="1"/>
  <c r="H58" i="1"/>
  <c r="H60" i="1"/>
  <c r="H62" i="1"/>
  <c r="H66" i="1"/>
  <c r="H68" i="1"/>
  <c r="H70" i="1"/>
  <c r="H72" i="1"/>
  <c r="H74" i="1"/>
  <c r="H76" i="1"/>
  <c r="G95" i="1"/>
  <c r="H96" i="1"/>
  <c r="G98" i="1"/>
  <c r="G100" i="1"/>
  <c r="H153" i="1"/>
  <c r="H157" i="1"/>
  <c r="G167" i="1"/>
  <c r="G185" i="1"/>
  <c r="G190" i="1"/>
  <c r="G221" i="1"/>
  <c r="G223" i="1"/>
  <c r="G225" i="1"/>
  <c r="G227" i="1"/>
  <c r="G229" i="1"/>
  <c r="G231" i="1"/>
  <c r="G233" i="1"/>
  <c r="G235" i="1"/>
  <c r="G237" i="1"/>
  <c r="G239" i="1"/>
  <c r="G241" i="1"/>
  <c r="G243" i="1"/>
  <c r="G245" i="1"/>
  <c r="G247" i="1"/>
  <c r="H257" i="1"/>
  <c r="G296" i="1"/>
  <c r="G298" i="1"/>
  <c r="G300" i="1"/>
  <c r="G302" i="1"/>
  <c r="G304" i="1"/>
  <c r="H360" i="1"/>
  <c r="G363" i="1"/>
  <c r="G368" i="1"/>
  <c r="H370" i="1"/>
  <c r="G372" i="1"/>
  <c r="H374" i="1"/>
  <c r="G376" i="1"/>
  <c r="H417" i="1"/>
  <c r="H421" i="1"/>
  <c r="H425" i="1"/>
  <c r="H429" i="1"/>
  <c r="H433" i="1"/>
  <c r="H437" i="1"/>
  <c r="H441" i="1"/>
  <c r="G443" i="1"/>
  <c r="G446" i="1"/>
  <c r="H454" i="1"/>
  <c r="G454" i="1"/>
  <c r="G456" i="1"/>
  <c r="G829" i="1"/>
  <c r="H829" i="1"/>
  <c r="G833" i="1"/>
  <c r="H833" i="1"/>
  <c r="H397" i="1"/>
  <c r="H399" i="1"/>
  <c r="H401" i="1"/>
  <c r="H445" i="1"/>
  <c r="H449" i="1"/>
  <c r="H457" i="1"/>
  <c r="H464" i="1"/>
  <c r="G465" i="1"/>
  <c r="H468" i="1"/>
  <c r="H470" i="1"/>
  <c r="H472" i="1"/>
  <c r="H474" i="1"/>
  <c r="H476" i="1"/>
  <c r="H486" i="1"/>
  <c r="H494" i="1"/>
  <c r="H502" i="1"/>
  <c r="G512" i="1"/>
  <c r="G564" i="1"/>
  <c r="H570" i="1"/>
  <c r="G572" i="1"/>
  <c r="H626" i="1"/>
  <c r="H661" i="1"/>
  <c r="H672" i="1"/>
  <c r="H688" i="1"/>
  <c r="H706" i="1"/>
  <c r="H717" i="1"/>
  <c r="H733" i="1"/>
  <c r="H749" i="1"/>
  <c r="H756" i="1"/>
  <c r="H790" i="1"/>
  <c r="H850" i="1"/>
  <c r="D215" i="4"/>
  <c r="F216" i="4"/>
  <c r="G632" i="1"/>
  <c r="G647" i="1"/>
  <c r="G651" i="1"/>
  <c r="H665" i="1"/>
  <c r="G667" i="1"/>
  <c r="H676" i="1"/>
  <c r="G678" i="1"/>
  <c r="H692" i="1"/>
  <c r="G694" i="1"/>
  <c r="H714" i="1"/>
  <c r="G716" i="1"/>
  <c r="H721" i="1"/>
  <c r="G723" i="1"/>
  <c r="H737" i="1"/>
  <c r="G739" i="1"/>
  <c r="H753" i="1"/>
  <c r="G755" i="1"/>
  <c r="G757" i="1"/>
  <c r="H760" i="1"/>
  <c r="G775" i="1"/>
  <c r="H776" i="1"/>
  <c r="H780" i="1"/>
  <c r="G791" i="1"/>
  <c r="H794" i="1"/>
  <c r="H796" i="1"/>
  <c r="G807" i="1"/>
  <c r="H807" i="1"/>
  <c r="G811" i="1"/>
  <c r="H811" i="1"/>
  <c r="G845" i="1"/>
  <c r="H845" i="1"/>
  <c r="G849" i="1"/>
  <c r="H849" i="1"/>
  <c r="G883" i="1"/>
  <c r="H883" i="1"/>
  <c r="G947" i="1"/>
  <c r="H947" i="1"/>
  <c r="F128" i="4"/>
  <c r="D396" i="4"/>
  <c r="F397" i="4"/>
  <c r="D472" i="4"/>
  <c r="F473" i="4"/>
  <c r="H447" i="1"/>
  <c r="H451" i="1"/>
  <c r="H455" i="1"/>
  <c r="H459" i="1"/>
  <c r="H462" i="1"/>
  <c r="G464" i="1"/>
  <c r="H467" i="1"/>
  <c r="H469" i="1"/>
  <c r="H471" i="1"/>
  <c r="H473" i="1"/>
  <c r="H475" i="1"/>
  <c r="G477" i="1"/>
  <c r="G486" i="1"/>
  <c r="H490" i="1"/>
  <c r="G494" i="1"/>
  <c r="H498" i="1"/>
  <c r="G502" i="1"/>
  <c r="H506" i="1"/>
  <c r="H579" i="1"/>
  <c r="G581" i="1"/>
  <c r="H631" i="1"/>
  <c r="H644" i="1"/>
  <c r="H646" i="1"/>
  <c r="G655" i="1"/>
  <c r="G682" i="1"/>
  <c r="G698" i="1"/>
  <c r="G713" i="1"/>
  <c r="G727" i="1"/>
  <c r="G743" i="1"/>
  <c r="G761" i="1"/>
  <c r="G763" i="1"/>
  <c r="H771" i="1"/>
  <c r="G779" i="1"/>
  <c r="H784" i="1"/>
  <c r="H787" i="1"/>
  <c r="G795" i="1"/>
  <c r="H800" i="1"/>
  <c r="H803" i="1"/>
  <c r="H834" i="1"/>
  <c r="E298" i="4"/>
  <c r="D293" i="1" s="1"/>
  <c r="D459" i="4"/>
  <c r="E47" i="9"/>
  <c r="B47" i="9" s="1"/>
  <c r="E158" i="9"/>
  <c r="B158" i="9" s="1"/>
  <c r="H804" i="1"/>
  <c r="G837" i="1"/>
  <c r="H838" i="1"/>
  <c r="H840" i="1"/>
  <c r="G851" i="1"/>
  <c r="G853" i="1"/>
  <c r="H854" i="1"/>
  <c r="G867" i="1"/>
  <c r="G869" i="1"/>
  <c r="H870" i="1"/>
  <c r="G885" i="1"/>
  <c r="G887" i="1"/>
  <c r="G889" i="1"/>
  <c r="G891" i="1"/>
  <c r="H894" i="1"/>
  <c r="H898" i="1"/>
  <c r="G917" i="1"/>
  <c r="G919" i="1"/>
  <c r="G921" i="1"/>
  <c r="G923" i="1"/>
  <c r="H926" i="1"/>
  <c r="H930" i="1"/>
  <c r="G949" i="1"/>
  <c r="G951" i="1"/>
  <c r="G953" i="1"/>
  <c r="G955" i="1"/>
  <c r="G968" i="1"/>
  <c r="D152" i="4"/>
  <c r="C148" i="1" s="1"/>
  <c r="F159" i="4"/>
  <c r="E196" i="4"/>
  <c r="D192" i="1" s="1"/>
  <c r="E224" i="4"/>
  <c r="D220" i="1" s="1"/>
  <c r="E363" i="4"/>
  <c r="F400" i="4"/>
  <c r="E644" i="4"/>
  <c r="D638" i="1" s="1"/>
  <c r="F652" i="4"/>
  <c r="E32" i="9"/>
  <c r="B32" i="9" s="1"/>
  <c r="E35" i="9"/>
  <c r="B35" i="9" s="1"/>
  <c r="E36" i="9"/>
  <c r="B36" i="9" s="1"/>
  <c r="E49" i="9"/>
  <c r="B49" i="9" s="1"/>
  <c r="E80" i="9"/>
  <c r="B80" i="9" s="1"/>
  <c r="E83" i="9"/>
  <c r="B83" i="9" s="1"/>
  <c r="E84" i="9"/>
  <c r="B84" i="9" s="1"/>
  <c r="E89" i="9"/>
  <c r="B89" i="9" s="1"/>
  <c r="E115" i="9"/>
  <c r="B115" i="9" s="1"/>
  <c r="E116" i="9"/>
  <c r="B116" i="9" s="1"/>
  <c r="E119" i="9"/>
  <c r="E123" i="9"/>
  <c r="B123" i="9" s="1"/>
  <c r="E124" i="9"/>
  <c r="B124" i="9" s="1"/>
  <c r="E141" i="9"/>
  <c r="B141" i="9" s="1"/>
  <c r="E143" i="9"/>
  <c r="E152" i="9"/>
  <c r="F214" i="9"/>
  <c r="B214" i="9" s="1"/>
  <c r="F215" i="9"/>
  <c r="B215" i="9" s="1"/>
  <c r="F218" i="9"/>
  <c r="B218" i="9" s="1"/>
  <c r="F223" i="9"/>
  <c r="B223" i="9" s="1"/>
  <c r="F227" i="9"/>
  <c r="B227" i="9" s="1"/>
  <c r="F231" i="9"/>
  <c r="B231" i="9" s="1"/>
  <c r="F240" i="9"/>
  <c r="F250" i="9"/>
  <c r="F259" i="9"/>
  <c r="B259" i="9" s="1"/>
  <c r="F263" i="9"/>
  <c r="B263" i="9" s="1"/>
  <c r="H808" i="1"/>
  <c r="G825" i="1"/>
  <c r="H826" i="1"/>
  <c r="G839" i="1"/>
  <c r="G841" i="1"/>
  <c r="G855" i="1"/>
  <c r="G857" i="1"/>
  <c r="G871" i="1"/>
  <c r="G873" i="1"/>
  <c r="G893" i="1"/>
  <c r="G895" i="1"/>
  <c r="G897" i="1"/>
  <c r="G899" i="1"/>
  <c r="G925" i="1"/>
  <c r="G927" i="1"/>
  <c r="G929" i="1"/>
  <c r="G931" i="1"/>
  <c r="H957" i="1"/>
  <c r="H965" i="1"/>
  <c r="H967" i="1"/>
  <c r="H969" i="1"/>
  <c r="H971" i="1"/>
  <c r="G859" i="1"/>
  <c r="G861" i="1"/>
  <c r="G875" i="1"/>
  <c r="G877" i="1"/>
  <c r="G901" i="1"/>
  <c r="G903" i="1"/>
  <c r="G905" i="1"/>
  <c r="G907" i="1"/>
  <c r="G933" i="1"/>
  <c r="G935" i="1"/>
  <c r="G937" i="1"/>
  <c r="G939" i="1"/>
  <c r="H973" i="1"/>
  <c r="H975" i="1"/>
  <c r="E50" i="4"/>
  <c r="D46" i="1" s="1"/>
  <c r="E152" i="4"/>
  <c r="D148" i="1" s="1"/>
  <c r="G148" i="1" s="1"/>
  <c r="E163" i="4"/>
  <c r="D159" i="1" s="1"/>
  <c r="F188" i="4"/>
  <c r="E421" i="4"/>
  <c r="D415" i="1" s="1"/>
  <c r="E459" i="4"/>
  <c r="D453" i="1" s="1"/>
  <c r="E515" i="4"/>
  <c r="D509" i="1" s="1"/>
  <c r="G165" i="9"/>
  <c r="E22" i="9"/>
  <c r="E48" i="9"/>
  <c r="B48" i="9" s="1"/>
  <c r="E51" i="9"/>
  <c r="B51" i="9" s="1"/>
  <c r="E52" i="9"/>
  <c r="B52" i="9" s="1"/>
  <c r="E55" i="9"/>
  <c r="B55" i="9" s="1"/>
  <c r="E66" i="9"/>
  <c r="B66" i="9" s="1"/>
  <c r="E70" i="9"/>
  <c r="E88" i="9"/>
  <c r="B88" i="9" s="1"/>
  <c r="E92" i="9"/>
  <c r="B92" i="9" s="1"/>
  <c r="E96" i="9"/>
  <c r="B96" i="9" s="1"/>
  <c r="E125" i="9"/>
  <c r="B125" i="9" s="1"/>
  <c r="E139" i="9"/>
  <c r="B139" i="9" s="1"/>
  <c r="E140" i="9"/>
  <c r="B140" i="9" s="1"/>
  <c r="E150" i="9"/>
  <c r="F221" i="9"/>
  <c r="B221" i="9" s="1"/>
  <c r="F229" i="9"/>
  <c r="B229" i="9" s="1"/>
  <c r="F234" i="9"/>
  <c r="F243" i="9"/>
  <c r="B243" i="9" s="1"/>
  <c r="F247" i="9"/>
  <c r="B247" i="9" s="1"/>
  <c r="F261" i="9"/>
  <c r="B261" i="9" s="1"/>
  <c r="F266" i="9"/>
  <c r="G47" i="1"/>
  <c r="G48" i="1"/>
  <c r="G49" i="1"/>
  <c r="H52" i="1"/>
  <c r="G54" i="1"/>
  <c r="G55" i="1"/>
  <c r="G56" i="1"/>
  <c r="G57" i="1"/>
  <c r="G58" i="1"/>
  <c r="G59" i="1"/>
  <c r="G60" i="1"/>
  <c r="G61" i="1"/>
  <c r="G62" i="1"/>
  <c r="G63" i="1"/>
  <c r="H65" i="1"/>
  <c r="G66" i="1"/>
  <c r="G67" i="1"/>
  <c r="G68" i="1"/>
  <c r="G69" i="1"/>
  <c r="G70" i="1"/>
  <c r="G71" i="1"/>
  <c r="G72" i="1"/>
  <c r="G73" i="1"/>
  <c r="G74" i="1"/>
  <c r="G75" i="1"/>
  <c r="G76" i="1"/>
  <c r="H123" i="1"/>
  <c r="G123" i="1"/>
  <c r="H127" i="1"/>
  <c r="G136" i="1"/>
  <c r="H136" i="1"/>
  <c r="G138" i="1"/>
  <c r="H138" i="1"/>
  <c r="G140" i="1"/>
  <c r="H140" i="1"/>
  <c r="G142" i="1"/>
  <c r="H142" i="1"/>
  <c r="G144" i="1"/>
  <c r="H144" i="1"/>
  <c r="G146" i="1"/>
  <c r="H146" i="1"/>
  <c r="G53" i="1"/>
  <c r="H99" i="1"/>
  <c r="H80" i="1"/>
  <c r="H95" i="1"/>
  <c r="G130" i="1"/>
  <c r="H130" i="1"/>
  <c r="H50" i="1"/>
  <c r="G52" i="1"/>
  <c r="H64" i="1"/>
  <c r="H77" i="1"/>
  <c r="H81" i="1"/>
  <c r="H83" i="1"/>
  <c r="G85" i="1"/>
  <c r="H94" i="1"/>
  <c r="H98" i="1"/>
  <c r="H126" i="1"/>
  <c r="H128" i="1"/>
  <c r="G137" i="1"/>
  <c r="H137" i="1"/>
  <c r="G139" i="1"/>
  <c r="H139" i="1"/>
  <c r="G141" i="1"/>
  <c r="H141" i="1"/>
  <c r="G143" i="1"/>
  <c r="H143" i="1"/>
  <c r="G145" i="1"/>
  <c r="H145" i="1"/>
  <c r="G131" i="1"/>
  <c r="H131" i="1"/>
  <c r="H124" i="1"/>
  <c r="G160" i="1"/>
  <c r="G164" i="1"/>
  <c r="G168" i="1"/>
  <c r="G172" i="1"/>
  <c r="H185" i="1"/>
  <c r="G187" i="1"/>
  <c r="G191"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91" i="1"/>
  <c r="H295" i="1"/>
  <c r="H296" i="1"/>
  <c r="H297" i="1"/>
  <c r="H298" i="1"/>
  <c r="H299" i="1"/>
  <c r="H300" i="1"/>
  <c r="H301" i="1"/>
  <c r="H302" i="1"/>
  <c r="H303" i="1"/>
  <c r="H304" i="1"/>
  <c r="H305" i="1"/>
  <c r="H363" i="1"/>
  <c r="G367" i="1"/>
  <c r="H404" i="1"/>
  <c r="H405" i="1"/>
  <c r="H406" i="1"/>
  <c r="H411" i="1"/>
  <c r="H412" i="1"/>
  <c r="H413" i="1"/>
  <c r="G573" i="1"/>
  <c r="H573" i="1"/>
  <c r="G664" i="1"/>
  <c r="H664" i="1"/>
  <c r="G675" i="1"/>
  <c r="H675" i="1"/>
  <c r="G691" i="1"/>
  <c r="H691" i="1"/>
  <c r="G711" i="1"/>
  <c r="H711" i="1"/>
  <c r="G720" i="1"/>
  <c r="H720" i="1"/>
  <c r="G736" i="1"/>
  <c r="H736" i="1"/>
  <c r="G467" i="1"/>
  <c r="G468" i="1"/>
  <c r="G469" i="1"/>
  <c r="G470" i="1"/>
  <c r="G471" i="1"/>
  <c r="G472" i="1"/>
  <c r="G473" i="1"/>
  <c r="G474" i="1"/>
  <c r="G475" i="1"/>
  <c r="G476" i="1"/>
  <c r="H477" i="1"/>
  <c r="G479" i="1"/>
  <c r="G480" i="1"/>
  <c r="G481" i="1"/>
  <c r="G482" i="1"/>
  <c r="G483" i="1"/>
  <c r="G484" i="1"/>
  <c r="G488" i="1"/>
  <c r="G492" i="1"/>
  <c r="G496" i="1"/>
  <c r="G500" i="1"/>
  <c r="G504" i="1"/>
  <c r="G508" i="1"/>
  <c r="H510"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G578" i="1"/>
  <c r="H578" i="1"/>
  <c r="G126" i="1"/>
  <c r="G127" i="1"/>
  <c r="G128" i="1"/>
  <c r="G132" i="1"/>
  <c r="G133" i="1"/>
  <c r="G134" i="1"/>
  <c r="H160" i="1"/>
  <c r="H164" i="1"/>
  <c r="H168" i="1"/>
  <c r="H172" i="1"/>
  <c r="G174" i="1"/>
  <c r="G175" i="1"/>
  <c r="G176" i="1"/>
  <c r="G177" i="1"/>
  <c r="G178" i="1"/>
  <c r="G179" i="1"/>
  <c r="G180" i="1"/>
  <c r="G181" i="1"/>
  <c r="G182" i="1"/>
  <c r="G183" i="1"/>
  <c r="H187" i="1"/>
  <c r="H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57" i="1"/>
  <c r="G258" i="1"/>
  <c r="H289" i="1"/>
  <c r="G291" i="1"/>
  <c r="G347" i="1"/>
  <c r="G348" i="1"/>
  <c r="G349" i="1"/>
  <c r="G350" i="1"/>
  <c r="G351" i="1"/>
  <c r="G352" i="1"/>
  <c r="G353" i="1"/>
  <c r="G354" i="1"/>
  <c r="G355" i="1"/>
  <c r="G356" i="1"/>
  <c r="G357" i="1"/>
  <c r="H367" i="1"/>
  <c r="G379" i="1"/>
  <c r="G380" i="1"/>
  <c r="G381" i="1"/>
  <c r="G382" i="1"/>
  <c r="G383" i="1"/>
  <c r="G384" i="1"/>
  <c r="G385" i="1"/>
  <c r="G386" i="1"/>
  <c r="G387" i="1"/>
  <c r="G388" i="1"/>
  <c r="G389" i="1"/>
  <c r="G390" i="1"/>
  <c r="G392" i="1"/>
  <c r="G393" i="1"/>
  <c r="G394" i="1"/>
  <c r="G397" i="1"/>
  <c r="G398" i="1"/>
  <c r="G399" i="1"/>
  <c r="G400" i="1"/>
  <c r="G401" i="1"/>
  <c r="G487" i="1"/>
  <c r="G491" i="1"/>
  <c r="G495" i="1"/>
  <c r="G499" i="1"/>
  <c r="G503" i="1"/>
  <c r="G507" i="1"/>
  <c r="G582" i="1"/>
  <c r="H582" i="1"/>
  <c r="H82" i="1"/>
  <c r="G87" i="1"/>
  <c r="H121" i="1"/>
  <c r="G161" i="1"/>
  <c r="H163" i="1"/>
  <c r="G165" i="1"/>
  <c r="H167" i="1"/>
  <c r="G169" i="1"/>
  <c r="H171" i="1"/>
  <c r="H186" i="1"/>
  <c r="G188" i="1"/>
  <c r="H190" i="1"/>
  <c r="G256" i="1"/>
  <c r="G290" i="1"/>
  <c r="H362" i="1"/>
  <c r="H366" i="1"/>
  <c r="G396"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63" i="1"/>
  <c r="G563" i="1"/>
  <c r="G569" i="1"/>
  <c r="H569" i="1"/>
  <c r="G752" i="1"/>
  <c r="H752" i="1"/>
  <c r="G759" i="1"/>
  <c r="H759" i="1"/>
  <c r="G777" i="1"/>
  <c r="H777" i="1"/>
  <c r="G793" i="1"/>
  <c r="H793" i="1"/>
  <c r="G809" i="1"/>
  <c r="H809" i="1"/>
  <c r="G831" i="1"/>
  <c r="H831" i="1"/>
  <c r="H641" i="1"/>
  <c r="G641" i="1"/>
  <c r="G652" i="1"/>
  <c r="H652" i="1"/>
  <c r="G668" i="1"/>
  <c r="H668" i="1"/>
  <c r="G679" i="1"/>
  <c r="H679" i="1"/>
  <c r="G695" i="1"/>
  <c r="H695" i="1"/>
  <c r="G724" i="1"/>
  <c r="H724" i="1"/>
  <c r="G740" i="1"/>
  <c r="H740" i="1"/>
  <c r="G557" i="1"/>
  <c r="G558" i="1"/>
  <c r="G559" i="1"/>
  <c r="G560" i="1"/>
  <c r="G567" i="1"/>
  <c r="G571" i="1"/>
  <c r="G576" i="1"/>
  <c r="G580" i="1"/>
  <c r="G656" i="1"/>
  <c r="H656" i="1"/>
  <c r="G683" i="1"/>
  <c r="H683" i="1"/>
  <c r="G699" i="1"/>
  <c r="H699" i="1"/>
  <c r="G728" i="1"/>
  <c r="H728" i="1"/>
  <c r="G744" i="1"/>
  <c r="H744" i="1"/>
  <c r="G767" i="1"/>
  <c r="H767" i="1"/>
  <c r="G562" i="1"/>
  <c r="H564" i="1"/>
  <c r="G566" i="1"/>
  <c r="H568" i="1"/>
  <c r="G570" i="1"/>
  <c r="H572" i="1"/>
  <c r="G575" i="1"/>
  <c r="H577" i="1"/>
  <c r="G579" i="1"/>
  <c r="H581" i="1"/>
  <c r="G583" i="1"/>
  <c r="G660" i="1"/>
  <c r="H660" i="1"/>
  <c r="G671" i="1"/>
  <c r="H671" i="1"/>
  <c r="G687" i="1"/>
  <c r="H687" i="1"/>
  <c r="G703" i="1"/>
  <c r="H703" i="1"/>
  <c r="G732" i="1"/>
  <c r="H732" i="1"/>
  <c r="G748" i="1"/>
  <c r="H748" i="1"/>
  <c r="G781" i="1"/>
  <c r="H781" i="1"/>
  <c r="G797" i="1"/>
  <c r="H797" i="1"/>
  <c r="G813" i="1"/>
  <c r="H813" i="1"/>
  <c r="H643" i="1"/>
  <c r="H648" i="1"/>
  <c r="G650" i="1"/>
  <c r="G654" i="1"/>
  <c r="G658" i="1"/>
  <c r="G662" i="1"/>
  <c r="G666" i="1"/>
  <c r="G673" i="1"/>
  <c r="G677" i="1"/>
  <c r="G681" i="1"/>
  <c r="G685" i="1"/>
  <c r="G689" i="1"/>
  <c r="G693" i="1"/>
  <c r="G697" i="1"/>
  <c r="G701" i="1"/>
  <c r="G707" i="1"/>
  <c r="G715" i="1"/>
  <c r="G718" i="1"/>
  <c r="G722" i="1"/>
  <c r="G726" i="1"/>
  <c r="G730" i="1"/>
  <c r="G734" i="1"/>
  <c r="G738" i="1"/>
  <c r="G742" i="1"/>
  <c r="G746" i="1"/>
  <c r="G750" i="1"/>
  <c r="G754" i="1"/>
  <c r="G785" i="1"/>
  <c r="H785" i="1"/>
  <c r="G801" i="1"/>
  <c r="H801" i="1"/>
  <c r="G821" i="1"/>
  <c r="H821" i="1"/>
  <c r="H621" i="1"/>
  <c r="H623" i="1"/>
  <c r="H625" i="1"/>
  <c r="H627" i="1"/>
  <c r="H642" i="1"/>
  <c r="H645" i="1"/>
  <c r="H647" i="1"/>
  <c r="H651" i="1"/>
  <c r="G653" i="1"/>
  <c r="H655" i="1"/>
  <c r="G657" i="1"/>
  <c r="H659" i="1"/>
  <c r="G661" i="1"/>
  <c r="H663" i="1"/>
  <c r="G665" i="1"/>
  <c r="H667" i="1"/>
  <c r="G669" i="1"/>
  <c r="H670" i="1"/>
  <c r="G672" i="1"/>
  <c r="H674" i="1"/>
  <c r="G676" i="1"/>
  <c r="H678" i="1"/>
  <c r="G680" i="1"/>
  <c r="H682" i="1"/>
  <c r="G684" i="1"/>
  <c r="H686" i="1"/>
  <c r="G688" i="1"/>
  <c r="H690" i="1"/>
  <c r="G692" i="1"/>
  <c r="H694" i="1"/>
  <c r="G696" i="1"/>
  <c r="H698" i="1"/>
  <c r="G700" i="1"/>
  <c r="H702" i="1"/>
  <c r="G704" i="1"/>
  <c r="G706" i="1"/>
  <c r="G709" i="1"/>
  <c r="H710" i="1"/>
  <c r="G712" i="1"/>
  <c r="G714" i="1"/>
  <c r="G717" i="1"/>
  <c r="H719" i="1"/>
  <c r="G721" i="1"/>
  <c r="H723" i="1"/>
  <c r="G725" i="1"/>
  <c r="H727" i="1"/>
  <c r="G729" i="1"/>
  <c r="H731" i="1"/>
  <c r="G733" i="1"/>
  <c r="H735" i="1"/>
  <c r="G737" i="1"/>
  <c r="H739" i="1"/>
  <c r="G741" i="1"/>
  <c r="H743" i="1"/>
  <c r="G745" i="1"/>
  <c r="H747" i="1"/>
  <c r="G749" i="1"/>
  <c r="H751" i="1"/>
  <c r="G753" i="1"/>
  <c r="H755" i="1"/>
  <c r="H761" i="1"/>
  <c r="H768" i="1"/>
  <c r="H769" i="1"/>
  <c r="G773" i="1"/>
  <c r="H773" i="1"/>
  <c r="G789" i="1"/>
  <c r="H789" i="1"/>
  <c r="G805" i="1"/>
  <c r="H805" i="1"/>
  <c r="G827" i="1"/>
  <c r="H827" i="1"/>
  <c r="G758" i="1"/>
  <c r="G762" i="1"/>
  <c r="G766" i="1"/>
  <c r="G770" i="1"/>
  <c r="G774" i="1"/>
  <c r="G778" i="1"/>
  <c r="G782" i="1"/>
  <c r="G786" i="1"/>
  <c r="G790" i="1"/>
  <c r="G794" i="1"/>
  <c r="G798" i="1"/>
  <c r="G802" i="1"/>
  <c r="G806" i="1"/>
  <c r="G810" i="1"/>
  <c r="G814" i="1"/>
  <c r="G816" i="1"/>
  <c r="G819" i="1"/>
  <c r="G822" i="1"/>
  <c r="G824" i="1"/>
  <c r="G828" i="1"/>
  <c r="G832" i="1"/>
  <c r="G836" i="1"/>
  <c r="G840" i="1"/>
  <c r="G844" i="1"/>
  <c r="G848" i="1"/>
  <c r="G852" i="1"/>
  <c r="G856" i="1"/>
  <c r="G860" i="1"/>
  <c r="G864" i="1"/>
  <c r="G868" i="1"/>
  <c r="G872" i="1"/>
  <c r="G876" i="1"/>
  <c r="H880" i="1"/>
  <c r="H881" i="1"/>
  <c r="H888" i="1"/>
  <c r="H889" i="1"/>
  <c r="H896" i="1"/>
  <c r="H897" i="1"/>
  <c r="H904" i="1"/>
  <c r="H905" i="1"/>
  <c r="H912" i="1"/>
  <c r="H913" i="1"/>
  <c r="H920" i="1"/>
  <c r="H921" i="1"/>
  <c r="H928" i="1"/>
  <c r="H929" i="1"/>
  <c r="H936" i="1"/>
  <c r="H937" i="1"/>
  <c r="H944" i="1"/>
  <c r="H945" i="1"/>
  <c r="H952" i="1"/>
  <c r="H953" i="1"/>
  <c r="E128" i="9"/>
  <c r="B128" i="9" s="1"/>
  <c r="E153" i="9"/>
  <c r="B153" i="9" s="1"/>
  <c r="F237" i="9"/>
  <c r="B237" i="9" s="1"/>
  <c r="H584" i="1"/>
  <c r="E91" i="9"/>
  <c r="B91" i="9" s="1"/>
  <c r="F245" i="9"/>
  <c r="B245" i="9" s="1"/>
  <c r="G756" i="1"/>
  <c r="H758" i="1"/>
  <c r="G760" i="1"/>
  <c r="H762" i="1"/>
  <c r="G764" i="1"/>
  <c r="G768" i="1"/>
  <c r="G772" i="1"/>
  <c r="H774" i="1"/>
  <c r="G776" i="1"/>
  <c r="H778" i="1"/>
  <c r="G780" i="1"/>
  <c r="G784" i="1"/>
  <c r="G788" i="1"/>
  <c r="G792" i="1"/>
  <c r="G796" i="1"/>
  <c r="G800" i="1"/>
  <c r="G804" i="1"/>
  <c r="G808" i="1"/>
  <c r="G812" i="1"/>
  <c r="G815" i="1"/>
  <c r="H816" i="1"/>
  <c r="G818" i="1"/>
  <c r="G820" i="1"/>
  <c r="G823" i="1"/>
  <c r="H824" i="1"/>
  <c r="G826" i="1"/>
  <c r="H828" i="1"/>
  <c r="G830" i="1"/>
  <c r="H832" i="1"/>
  <c r="G834" i="1"/>
  <c r="H836" i="1"/>
  <c r="G838" i="1"/>
  <c r="G842" i="1"/>
  <c r="H844" i="1"/>
  <c r="G846" i="1"/>
  <c r="H848" i="1"/>
  <c r="G850" i="1"/>
  <c r="H852" i="1"/>
  <c r="G854" i="1"/>
  <c r="H856" i="1"/>
  <c r="G858" i="1"/>
  <c r="H860" i="1"/>
  <c r="G862" i="1"/>
  <c r="H864" i="1"/>
  <c r="G866" i="1"/>
  <c r="H868" i="1"/>
  <c r="G870" i="1"/>
  <c r="H872" i="1"/>
  <c r="G874" i="1"/>
  <c r="H876" i="1"/>
  <c r="H884" i="1"/>
  <c r="H885" i="1"/>
  <c r="H892" i="1"/>
  <c r="H893" i="1"/>
  <c r="H900" i="1"/>
  <c r="H901" i="1"/>
  <c r="H908" i="1"/>
  <c r="H909" i="1"/>
  <c r="H916" i="1"/>
  <c r="H917" i="1"/>
  <c r="H924" i="1"/>
  <c r="H925" i="1"/>
  <c r="H932" i="1"/>
  <c r="H933" i="1"/>
  <c r="H940" i="1"/>
  <c r="H941" i="1"/>
  <c r="H948" i="1"/>
  <c r="H949" i="1"/>
  <c r="H956" i="1"/>
  <c r="G979" i="1"/>
  <c r="E147" i="9"/>
  <c r="B147" i="9" s="1"/>
  <c r="H835" i="1"/>
  <c r="H839" i="1"/>
  <c r="H843" i="1"/>
  <c r="H847" i="1"/>
  <c r="H851" i="1"/>
  <c r="H855" i="1"/>
  <c r="H859" i="1"/>
  <c r="H863" i="1"/>
  <c r="H867" i="1"/>
  <c r="H871" i="1"/>
  <c r="H875" i="1"/>
  <c r="H879" i="1"/>
  <c r="H887" i="1"/>
  <c r="H895" i="1"/>
  <c r="H903" i="1"/>
  <c r="H911" i="1"/>
  <c r="H919" i="1"/>
  <c r="H927" i="1"/>
  <c r="H935" i="1"/>
  <c r="H943" i="1"/>
  <c r="H951" i="1"/>
  <c r="G967" i="1"/>
  <c r="G983" i="1"/>
  <c r="G878" i="1"/>
  <c r="G882" i="1"/>
  <c r="G886" i="1"/>
  <c r="G890" i="1"/>
  <c r="G894" i="1"/>
  <c r="G898" i="1"/>
  <c r="G902" i="1"/>
  <c r="G906" i="1"/>
  <c r="G910" i="1"/>
  <c r="G914" i="1"/>
  <c r="G918" i="1"/>
  <c r="G922" i="1"/>
  <c r="G926" i="1"/>
  <c r="G930" i="1"/>
  <c r="G934" i="1"/>
  <c r="G938" i="1"/>
  <c r="G942" i="1"/>
  <c r="G946" i="1"/>
  <c r="G950" i="1"/>
  <c r="G954" i="1"/>
  <c r="H964" i="1"/>
  <c r="H972" i="1"/>
  <c r="H980" i="1"/>
  <c r="E21" i="9"/>
  <c r="B21" i="9" s="1"/>
  <c r="E26" i="9"/>
  <c r="E28" i="9"/>
  <c r="B28" i="9" s="1"/>
  <c r="E33" i="9"/>
  <c r="B33" i="9" s="1"/>
  <c r="E38" i="9"/>
  <c r="E43" i="9"/>
  <c r="B43" i="9" s="1"/>
  <c r="E53" i="9"/>
  <c r="B53" i="9" s="1"/>
  <c r="E58" i="9"/>
  <c r="B58" i="9" s="1"/>
  <c r="E60" i="9"/>
  <c r="B60" i="9" s="1"/>
  <c r="E65" i="9"/>
  <c r="B65" i="9" s="1"/>
  <c r="E69" i="9"/>
  <c r="B69" i="9" s="1"/>
  <c r="E74" i="9"/>
  <c r="E76" i="9"/>
  <c r="B76" i="9" s="1"/>
  <c r="E81" i="9"/>
  <c r="B81" i="9" s="1"/>
  <c r="E86" i="9"/>
  <c r="E93" i="9"/>
  <c r="B93" i="9" s="1"/>
  <c r="E121" i="9"/>
  <c r="B121" i="9" s="1"/>
  <c r="E132" i="9"/>
  <c r="B132" i="9" s="1"/>
  <c r="E137" i="9"/>
  <c r="B137" i="9" s="1"/>
  <c r="E145" i="9"/>
  <c r="B145" i="9" s="1"/>
  <c r="E149" i="9"/>
  <c r="B149" i="9" s="1"/>
  <c r="F232" i="9"/>
  <c r="F248" i="9"/>
  <c r="F256" i="9"/>
  <c r="F264" i="9"/>
  <c r="E25" i="9"/>
  <c r="B25" i="9" s="1"/>
  <c r="E30" i="9"/>
  <c r="E37" i="9"/>
  <c r="B37" i="9" s="1"/>
  <c r="E42" i="9"/>
  <c r="E46" i="9"/>
  <c r="E57" i="9"/>
  <c r="B57" i="9" s="1"/>
  <c r="E62" i="9"/>
  <c r="E73" i="9"/>
  <c r="B73" i="9" s="1"/>
  <c r="E78" i="9"/>
  <c r="E85" i="9"/>
  <c r="B85" i="9" s="1"/>
  <c r="E98" i="9"/>
  <c r="B98" i="9" s="1"/>
  <c r="E102" i="9"/>
  <c r="B102" i="9" s="1"/>
  <c r="E104" i="9"/>
  <c r="B104" i="9" s="1"/>
  <c r="E107" i="9"/>
  <c r="B107" i="9" s="1"/>
  <c r="E108" i="9"/>
  <c r="B108" i="9" s="1"/>
  <c r="E111" i="9"/>
  <c r="B111" i="9" s="1"/>
  <c r="E113" i="9"/>
  <c r="B113" i="9" s="1"/>
  <c r="E117" i="9"/>
  <c r="B117" i="9" s="1"/>
  <c r="E134" i="9"/>
  <c r="F216" i="9"/>
  <c r="B216" i="9" s="1"/>
  <c r="F224" i="9"/>
  <c r="B224" i="9" s="1"/>
  <c r="F230" i="9"/>
  <c r="F238" i="9"/>
  <c r="F246" i="9"/>
  <c r="F254" i="9"/>
  <c r="F262" i="9"/>
  <c r="F270" i="9"/>
  <c r="G880" i="1"/>
  <c r="G884" i="1"/>
  <c r="G888" i="1"/>
  <c r="G892" i="1"/>
  <c r="G896" i="1"/>
  <c r="G900" i="1"/>
  <c r="G904" i="1"/>
  <c r="G908" i="1"/>
  <c r="G912" i="1"/>
  <c r="G916" i="1"/>
  <c r="G920" i="1"/>
  <c r="G924" i="1"/>
  <c r="G928" i="1"/>
  <c r="G932" i="1"/>
  <c r="G936" i="1"/>
  <c r="G940" i="1"/>
  <c r="G944" i="1"/>
  <c r="G948" i="1"/>
  <c r="G952" i="1"/>
  <c r="G956" i="1"/>
  <c r="G959" i="1"/>
  <c r="H961" i="1"/>
  <c r="G964" i="1"/>
  <c r="H968" i="1"/>
  <c r="G972" i="1"/>
  <c r="H976" i="1"/>
  <c r="E29" i="9"/>
  <c r="B29" i="9" s="1"/>
  <c r="E41" i="9"/>
  <c r="B41" i="9" s="1"/>
  <c r="E45" i="9"/>
  <c r="B45" i="9" s="1"/>
  <c r="E50" i="9"/>
  <c r="E61" i="9"/>
  <c r="B61" i="9" s="1"/>
  <c r="E67" i="9"/>
  <c r="B67" i="9" s="1"/>
  <c r="E77" i="9"/>
  <c r="B77" i="9" s="1"/>
  <c r="E90" i="9"/>
  <c r="B90" i="9" s="1"/>
  <c r="E95" i="9"/>
  <c r="B95" i="9" s="1"/>
  <c r="E106" i="9"/>
  <c r="B106" i="9" s="1"/>
  <c r="E110" i="9"/>
  <c r="B110" i="9" s="1"/>
  <c r="E127" i="9"/>
  <c r="B127" i="9" s="1"/>
  <c r="E133" i="9"/>
  <c r="B133" i="9" s="1"/>
  <c r="E151" i="9"/>
  <c r="F222" i="9"/>
  <c r="F228" i="9"/>
  <c r="F236" i="9"/>
  <c r="F244" i="9"/>
  <c r="F252" i="9"/>
  <c r="F260" i="9"/>
  <c r="F268" i="9"/>
  <c r="H815" i="1"/>
  <c r="H819" i="1"/>
  <c r="H823" i="1"/>
  <c r="H814" i="1"/>
  <c r="H818" i="1"/>
  <c r="H822" i="1"/>
  <c r="H705" i="1"/>
  <c r="H709" i="1"/>
  <c r="H713" i="1"/>
  <c r="H704" i="1"/>
  <c r="H708" i="1"/>
  <c r="H712" i="1"/>
  <c r="H716" i="1"/>
  <c r="H669" i="1"/>
  <c r="G649" i="1"/>
  <c r="G648" i="1"/>
  <c r="G646" i="1"/>
  <c r="G645" i="1"/>
  <c r="G644" i="1"/>
  <c r="C395" i="1"/>
  <c r="H378" i="1"/>
  <c r="G378" i="1"/>
  <c r="C364" i="1"/>
  <c r="G359" i="1"/>
  <c r="G362" i="1"/>
  <c r="D643" i="4"/>
  <c r="E273" i="9"/>
  <c r="B273" i="9" s="1"/>
  <c r="H260" i="1"/>
  <c r="G260" i="1"/>
  <c r="E225" i="9"/>
  <c r="B225" i="9" s="1"/>
  <c r="E56" i="9"/>
  <c r="B56" i="9" s="1"/>
  <c r="C184" i="1"/>
  <c r="G173" i="1"/>
  <c r="H173" i="1"/>
  <c r="E44" i="9"/>
  <c r="B44" i="9" s="1"/>
  <c r="B220" i="9"/>
  <c r="E40" i="9"/>
  <c r="B40" i="9" s="1"/>
  <c r="H148" i="1"/>
  <c r="C149" i="1"/>
  <c r="G124" i="1"/>
  <c r="G125" i="1"/>
  <c r="C120" i="1"/>
  <c r="F124" i="4"/>
  <c r="D82" i="4"/>
  <c r="G79" i="1"/>
  <c r="G81" i="1"/>
  <c r="G82" i="1"/>
  <c r="G83" i="1"/>
  <c r="G64" i="1"/>
  <c r="G65" i="1"/>
  <c r="G561" i="1"/>
  <c r="H561" i="1"/>
  <c r="G1033" i="1"/>
  <c r="H1033" i="1"/>
  <c r="G1059" i="1"/>
  <c r="H1059" i="1"/>
  <c r="H1186" i="1"/>
  <c r="G1186" i="1"/>
  <c r="H1194" i="1"/>
  <c r="G1194" i="1"/>
  <c r="F19" i="5"/>
  <c r="C997" i="1"/>
  <c r="G1077" i="1"/>
  <c r="H1077" i="1"/>
  <c r="H1175" i="1"/>
  <c r="G1175" i="1"/>
  <c r="H1210" i="1"/>
  <c r="G1210" i="1"/>
  <c r="G1564" i="1"/>
  <c r="H1564"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H958" i="1"/>
  <c r="G958" i="1"/>
  <c r="H970" i="1"/>
  <c r="G970" i="1"/>
  <c r="H978" i="1"/>
  <c r="G978" i="1"/>
  <c r="H996" i="1"/>
  <c r="G996" i="1"/>
  <c r="H1000" i="1"/>
  <c r="G1000" i="1"/>
  <c r="G1017" i="1"/>
  <c r="H1017" i="1"/>
  <c r="G1159" i="1"/>
  <c r="H1159" i="1"/>
  <c r="G1422" i="1"/>
  <c r="H1422" i="1"/>
  <c r="H1449" i="1"/>
  <c r="G1449" i="1"/>
  <c r="J1449" i="1"/>
  <c r="H1453" i="1"/>
  <c r="G1453" i="1"/>
  <c r="H1464" i="1"/>
  <c r="G1464" i="1"/>
  <c r="I1464" i="1" s="1"/>
  <c r="J1464" i="1"/>
  <c r="H1182" i="1"/>
  <c r="G1182" i="1"/>
  <c r="H1202" i="1"/>
  <c r="G1202" i="1"/>
  <c r="H1579" i="1"/>
  <c r="G1579" i="1"/>
  <c r="D565" i="1"/>
  <c r="G584" i="1"/>
  <c r="G585" i="1"/>
  <c r="G586" i="1"/>
  <c r="H962" i="1"/>
  <c r="G962" i="1"/>
  <c r="H988" i="1"/>
  <c r="G988" i="1"/>
  <c r="G1041" i="1"/>
  <c r="H1041" i="1"/>
  <c r="G1051" i="1"/>
  <c r="H1051" i="1"/>
  <c r="G1069" i="1"/>
  <c r="H1069" i="1"/>
  <c r="G1087" i="1"/>
  <c r="H1087" i="1"/>
  <c r="G1107" i="1"/>
  <c r="H1107" i="1"/>
  <c r="G1127" i="1"/>
  <c r="H1127" i="1"/>
  <c r="G1143" i="1"/>
  <c r="H1143" i="1"/>
  <c r="H1386" i="1"/>
  <c r="G1386" i="1"/>
  <c r="H966" i="1"/>
  <c r="G966" i="1"/>
  <c r="H974" i="1"/>
  <c r="G974" i="1"/>
  <c r="H982" i="1"/>
  <c r="G982" i="1"/>
  <c r="H992" i="1"/>
  <c r="G992" i="1"/>
  <c r="G1009" i="1"/>
  <c r="H1009" i="1"/>
  <c r="G1025" i="1"/>
  <c r="H1025" i="1"/>
  <c r="H1311" i="1"/>
  <c r="G1311" i="1"/>
  <c r="H1319" i="1"/>
  <c r="G1319" i="1"/>
  <c r="H1327" i="1"/>
  <c r="G1327" i="1"/>
  <c r="H1338" i="1"/>
  <c r="G1338" i="1"/>
  <c r="H1340" i="1"/>
  <c r="G1340" i="1"/>
  <c r="H1342" i="1"/>
  <c r="G1342" i="1"/>
  <c r="G1344" i="1"/>
  <c r="H1344" i="1"/>
  <c r="G1091" i="1"/>
  <c r="H1091" i="1"/>
  <c r="G1111" i="1"/>
  <c r="H1111" i="1"/>
  <c r="G1115" i="1"/>
  <c r="H1115" i="1"/>
  <c r="G1131" i="1"/>
  <c r="H1131" i="1"/>
  <c r="G1147" i="1"/>
  <c r="H1147" i="1"/>
  <c r="G1163" i="1"/>
  <c r="H1163" i="1"/>
  <c r="G1300" i="1"/>
  <c r="H1300" i="1"/>
  <c r="G1351" i="1"/>
  <c r="H1351" i="1"/>
  <c r="G1359" i="1"/>
  <c r="H1359" i="1"/>
  <c r="G1367" i="1"/>
  <c r="H1367" i="1"/>
  <c r="G1375" i="1"/>
  <c r="H1375" i="1"/>
  <c r="G1429" i="1"/>
  <c r="H1429" i="1"/>
  <c r="G1434" i="1"/>
  <c r="H1434" i="1"/>
  <c r="H1560" i="1"/>
  <c r="G1560" i="1"/>
  <c r="H960" i="1"/>
  <c r="H1068" i="1"/>
  <c r="G1095" i="1"/>
  <c r="H1095" i="1"/>
  <c r="G1099" i="1"/>
  <c r="H1099" i="1"/>
  <c r="G1119" i="1"/>
  <c r="H1119" i="1"/>
  <c r="G1135" i="1"/>
  <c r="H1135" i="1"/>
  <c r="G1151" i="1"/>
  <c r="H1151" i="1"/>
  <c r="G1171" i="1"/>
  <c r="H1171" i="1"/>
  <c r="H1178" i="1"/>
  <c r="G1178" i="1"/>
  <c r="H1190" i="1"/>
  <c r="G1190" i="1"/>
  <c r="H1198" i="1"/>
  <c r="G1198" i="1"/>
  <c r="H1206" i="1"/>
  <c r="G1206" i="1"/>
  <c r="H1307" i="1"/>
  <c r="G1307" i="1"/>
  <c r="H1315" i="1"/>
  <c r="G1315" i="1"/>
  <c r="H1323" i="1"/>
  <c r="G1323" i="1"/>
  <c r="H1339" i="1"/>
  <c r="G1339" i="1"/>
  <c r="H1341" i="1"/>
  <c r="G1341" i="1"/>
  <c r="H1343" i="1"/>
  <c r="G1343" i="1"/>
  <c r="G1418" i="1"/>
  <c r="H1418" i="1"/>
  <c r="G1426" i="1"/>
  <c r="H1426" i="1"/>
  <c r="G1444" i="1"/>
  <c r="I1444" i="1" s="1"/>
  <c r="H1444" i="1"/>
  <c r="J1444" i="1"/>
  <c r="G957" i="1"/>
  <c r="H959" i="1"/>
  <c r="G961" i="1"/>
  <c r="H963" i="1"/>
  <c r="G965" i="1"/>
  <c r="G969" i="1"/>
  <c r="G973" i="1"/>
  <c r="G977" i="1"/>
  <c r="G981" i="1"/>
  <c r="G987" i="1"/>
  <c r="G991" i="1"/>
  <c r="G995" i="1"/>
  <c r="G999" i="1"/>
  <c r="H1003" i="1"/>
  <c r="H1011" i="1"/>
  <c r="H1019" i="1"/>
  <c r="H1027" i="1"/>
  <c r="H1035" i="1"/>
  <c r="H1043" i="1"/>
  <c r="H1053" i="1"/>
  <c r="H1060" i="1"/>
  <c r="H1061" i="1"/>
  <c r="H1071" i="1"/>
  <c r="H1079" i="1"/>
  <c r="G1083" i="1"/>
  <c r="H1083" i="1"/>
  <c r="G1103" i="1"/>
  <c r="H1103" i="1"/>
  <c r="G1123" i="1"/>
  <c r="H1123" i="1"/>
  <c r="G1139" i="1"/>
  <c r="H1139" i="1"/>
  <c r="G1155" i="1"/>
  <c r="H1155" i="1"/>
  <c r="G1220" i="1"/>
  <c r="H1220" i="1"/>
  <c r="H1304" i="1"/>
  <c r="G1304" i="1"/>
  <c r="G1347" i="1"/>
  <c r="H1347" i="1"/>
  <c r="G1355" i="1"/>
  <c r="H1355" i="1"/>
  <c r="G1363" i="1"/>
  <c r="H1363" i="1"/>
  <c r="G1371" i="1"/>
  <c r="H1371" i="1"/>
  <c r="G1379" i="1"/>
  <c r="H1379"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8" i="1"/>
  <c r="G1162" i="1"/>
  <c r="G1166" i="1"/>
  <c r="H1301" i="1"/>
  <c r="G1308" i="1"/>
  <c r="G1312" i="1"/>
  <c r="G1316" i="1"/>
  <c r="G1320" i="1"/>
  <c r="G1324" i="1"/>
  <c r="G1328" i="1"/>
  <c r="H1348" i="1"/>
  <c r="H1352" i="1"/>
  <c r="H1356" i="1"/>
  <c r="H1360" i="1"/>
  <c r="H1364" i="1"/>
  <c r="H1368" i="1"/>
  <c r="H1372" i="1"/>
  <c r="H1376" i="1"/>
  <c r="H1380" i="1"/>
  <c r="G1387" i="1"/>
  <c r="G1437" i="1"/>
  <c r="H1437" i="1"/>
  <c r="G1440" i="1"/>
  <c r="H1440" i="1"/>
  <c r="I1442" i="1"/>
  <c r="J1446" i="1"/>
  <c r="G1446" i="1"/>
  <c r="H1446" i="1"/>
  <c r="H1457" i="1"/>
  <c r="G1457" i="1"/>
  <c r="I1457" i="1" s="1"/>
  <c r="J1457" i="1"/>
  <c r="H1461" i="1"/>
  <c r="G1461" i="1"/>
  <c r="H1468" i="1"/>
  <c r="G1468" i="1"/>
  <c r="I1468" i="1" s="1"/>
  <c r="H1472" i="1"/>
  <c r="G1472" i="1"/>
  <c r="J1472" i="1"/>
  <c r="J1476" i="1"/>
  <c r="G1476" i="1"/>
  <c r="H1476" i="1"/>
  <c r="G1484" i="1"/>
  <c r="H1484" i="1"/>
  <c r="G1492" i="1"/>
  <c r="H1492" i="1"/>
  <c r="G1536" i="1"/>
  <c r="H1536" i="1"/>
  <c r="H1547" i="1"/>
  <c r="G1547" i="1"/>
  <c r="H1567" i="1"/>
  <c r="G1567" i="1"/>
  <c r="H1575" i="1"/>
  <c r="G1575" i="1"/>
  <c r="F207" i="5"/>
  <c r="D206" i="5"/>
  <c r="G1428" i="1"/>
  <c r="H1428" i="1"/>
  <c r="G1445" i="1"/>
  <c r="H1445" i="1"/>
  <c r="J1450" i="1"/>
  <c r="G1450" i="1"/>
  <c r="I1450" i="1" s="1"/>
  <c r="J1463" i="1"/>
  <c r="G1463" i="1"/>
  <c r="I1463" i="1" s="1"/>
  <c r="H1463" i="1"/>
  <c r="H1489" i="1"/>
  <c r="G1489" i="1"/>
  <c r="G1526" i="1"/>
  <c r="H1526" i="1"/>
  <c r="H1543" i="1"/>
  <c r="G1543" i="1"/>
  <c r="G1558" i="1"/>
  <c r="H1558" i="1"/>
  <c r="G1568" i="1"/>
  <c r="H1568" i="1"/>
  <c r="H1571" i="1"/>
  <c r="G1571" i="1"/>
  <c r="F202" i="4"/>
  <c r="D196" i="4"/>
  <c r="F427" i="4"/>
  <c r="D421" i="4"/>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G1056" i="1"/>
  <c r="H1058" i="1"/>
  <c r="G1060" i="1"/>
  <c r="H1062" i="1"/>
  <c r="G1064" i="1"/>
  <c r="H1066" i="1"/>
  <c r="G1068" i="1"/>
  <c r="H1070" i="1"/>
  <c r="G1072"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G1124" i="1"/>
  <c r="H1126" i="1"/>
  <c r="G1128" i="1"/>
  <c r="H1130" i="1"/>
  <c r="G1132" i="1"/>
  <c r="H1134" i="1"/>
  <c r="G1136" i="1"/>
  <c r="H1138" i="1"/>
  <c r="G1140" i="1"/>
  <c r="H1142" i="1"/>
  <c r="G1144" i="1"/>
  <c r="H1146" i="1"/>
  <c r="G1148" i="1"/>
  <c r="H1150" i="1"/>
  <c r="G1156" i="1"/>
  <c r="H1158" i="1"/>
  <c r="G1160" i="1"/>
  <c r="H1162" i="1"/>
  <c r="G1164" i="1"/>
  <c r="H1166" i="1"/>
  <c r="G1168" i="1"/>
  <c r="H1170" i="1"/>
  <c r="H1174" i="1"/>
  <c r="G1177" i="1"/>
  <c r="G1181" i="1"/>
  <c r="G1185" i="1"/>
  <c r="G1189" i="1"/>
  <c r="G1193" i="1"/>
  <c r="G1197" i="1"/>
  <c r="G1201" i="1"/>
  <c r="G1205" i="1"/>
  <c r="G1209" i="1"/>
  <c r="G1213" i="1"/>
  <c r="H1219" i="1"/>
  <c r="H1417" i="1"/>
  <c r="H1421" i="1"/>
  <c r="H1425" i="1"/>
  <c r="J1458" i="1"/>
  <c r="G1458" i="1"/>
  <c r="I1458" i="1" s="1"/>
  <c r="J1471" i="1"/>
  <c r="G1471" i="1"/>
  <c r="I1471" i="1" s="1"/>
  <c r="H1471" i="1"/>
  <c r="H1477" i="1"/>
  <c r="G1477" i="1"/>
  <c r="J1477" i="1"/>
  <c r="H1504" i="1"/>
  <c r="G1504" i="1"/>
  <c r="G1522" i="1"/>
  <c r="H1522" i="1"/>
  <c r="G1532" i="1"/>
  <c r="H1532" i="1"/>
  <c r="G1539" i="1"/>
  <c r="G1550" i="1"/>
  <c r="H1550" i="1"/>
  <c r="G1578" i="1"/>
  <c r="H1578" i="1"/>
  <c r="D50" i="4"/>
  <c r="F68" i="4"/>
  <c r="D133" i="4"/>
  <c r="F134" i="4"/>
  <c r="G1433" i="1"/>
  <c r="H1433" i="1"/>
  <c r="G1441" i="1"/>
  <c r="I1441" i="1" s="1"/>
  <c r="H1441" i="1"/>
  <c r="J1467" i="1"/>
  <c r="G1467" i="1"/>
  <c r="H1467" i="1"/>
  <c r="G1475" i="1"/>
  <c r="H1475" i="1"/>
  <c r="G1480" i="1"/>
  <c r="G1486" i="1"/>
  <c r="H1486" i="1"/>
  <c r="G1494" i="1"/>
  <c r="H1494" i="1"/>
  <c r="G1502" i="1"/>
  <c r="H1502" i="1"/>
  <c r="H1535" i="1"/>
  <c r="G1535" i="1"/>
  <c r="G1546" i="1"/>
  <c r="H1546" i="1"/>
  <c r="G1554" i="1"/>
  <c r="H1554" i="1"/>
  <c r="F177" i="4"/>
  <c r="D163" i="4"/>
  <c r="F264" i="4"/>
  <c r="D263" i="4"/>
  <c r="F383" i="4"/>
  <c r="D363" i="4"/>
  <c r="F594" i="4"/>
  <c r="D593" i="4"/>
  <c r="G142" i="9"/>
  <c r="E142" i="9" s="1"/>
  <c r="B142" i="9" s="1"/>
  <c r="F603" i="4"/>
  <c r="F8" i="5"/>
  <c r="E190" i="5"/>
  <c r="F238" i="5"/>
  <c r="E245" i="5"/>
  <c r="D1222" i="1" s="1"/>
  <c r="D1223" i="1"/>
  <c r="H1223" i="1" s="1"/>
  <c r="D49" i="8"/>
  <c r="C1530" i="1"/>
  <c r="G1570" i="1"/>
  <c r="H1570" i="1"/>
  <c r="D1215" i="1"/>
  <c r="C1511" i="1"/>
  <c r="D24" i="8"/>
  <c r="C1499" i="1" s="1"/>
  <c r="E82" i="4"/>
  <c r="D78" i="1" s="1"/>
  <c r="D351" i="4"/>
  <c r="F352" i="4"/>
  <c r="F530" i="4"/>
  <c r="D529" i="4"/>
  <c r="D580" i="4"/>
  <c r="F581" i="4"/>
  <c r="D190" i="5"/>
  <c r="D1299" i="1"/>
  <c r="F10" i="6"/>
  <c r="D5" i="6"/>
  <c r="E114" i="6"/>
  <c r="D1416" i="1"/>
  <c r="H1416" i="1" s="1"/>
  <c r="D6" i="8"/>
  <c r="C1483" i="1"/>
  <c r="F7" i="4"/>
  <c r="F140" i="4"/>
  <c r="D139" i="4"/>
  <c r="F225" i="4"/>
  <c r="D224" i="4"/>
  <c r="F119" i="5"/>
  <c r="D118" i="5"/>
  <c r="D114" i="6"/>
  <c r="F115" i="6"/>
  <c r="G1431" i="1"/>
  <c r="G1439" i="1"/>
  <c r="I1439" i="1" s="1"/>
  <c r="J1439" i="1"/>
  <c r="G1443" i="1"/>
  <c r="I1443" i="1" s="1"/>
  <c r="J1443" i="1"/>
  <c r="H1454" i="1"/>
  <c r="H1462" i="1"/>
  <c r="I1462" i="1" s="1"/>
  <c r="J1462" i="1"/>
  <c r="H1466" i="1"/>
  <c r="I1466" i="1" s="1"/>
  <c r="J1466" i="1"/>
  <c r="H1474" i="1"/>
  <c r="I1474" i="1" s="1"/>
  <c r="J1474" i="1"/>
  <c r="H1479" i="1"/>
  <c r="I1479" i="1" s="1"/>
  <c r="J1479" i="1"/>
  <c r="G1496" i="1"/>
  <c r="G1515" i="1"/>
  <c r="G1523" i="1"/>
  <c r="H1527" i="1"/>
  <c r="G1527" i="1"/>
  <c r="H1534" i="1"/>
  <c r="G1538" i="1"/>
  <c r="H1538" i="1"/>
  <c r="H1540" i="1"/>
  <c r="G1555" i="1"/>
  <c r="H1559" i="1"/>
  <c r="G1559" i="1"/>
  <c r="H1566" i="1"/>
  <c r="H1572" i="1"/>
  <c r="E7" i="4"/>
  <c r="F107" i="4"/>
  <c r="D106" i="4"/>
  <c r="D299" i="4"/>
  <c r="F331" i="4"/>
  <c r="D311" i="4"/>
  <c r="E472" i="4"/>
  <c r="D466" i="1" s="1"/>
  <c r="D484" i="4"/>
  <c r="F522" i="4"/>
  <c r="D515" i="4"/>
  <c r="F632" i="4"/>
  <c r="D625" i="4"/>
  <c r="F70" i="5"/>
  <c r="D69" i="5"/>
  <c r="D134" i="5"/>
  <c r="F135" i="5"/>
  <c r="D245" i="5"/>
  <c r="E35" i="6"/>
  <c r="E89" i="6"/>
  <c r="D1383" i="1" s="1"/>
  <c r="H29" i="3"/>
  <c r="J1447" i="1"/>
  <c r="J1451" i="1"/>
  <c r="J1455" i="1"/>
  <c r="J1459" i="1"/>
  <c r="H1519" i="1"/>
  <c r="G1519" i="1"/>
  <c r="H1551" i="1"/>
  <c r="G1551" i="1"/>
  <c r="G1562" i="1"/>
  <c r="H1562" i="1"/>
  <c r="E529" i="4"/>
  <c r="D644" i="4"/>
  <c r="H286" i="9"/>
  <c r="E87" i="5"/>
  <c r="D177" i="5"/>
  <c r="F180" i="5"/>
  <c r="F99" i="6"/>
  <c r="D89" i="6"/>
  <c r="E38" i="7"/>
  <c r="D1470" i="1"/>
  <c r="H1470" i="1" s="1"/>
  <c r="G274" i="9"/>
  <c r="E274" i="9" s="1"/>
  <c r="B274" i="9" s="1"/>
  <c r="G160" i="9"/>
  <c r="E160" i="9" s="1"/>
  <c r="B160" i="9" s="1"/>
  <c r="B26" i="9"/>
  <c r="B50" i="9"/>
  <c r="F253" i="4"/>
  <c r="D252" i="4"/>
  <c r="E643" i="4"/>
  <c r="D637" i="1" s="1"/>
  <c r="E580" i="4"/>
  <c r="D574" i="1" s="1"/>
  <c r="D12" i="5"/>
  <c r="F13" i="5"/>
  <c r="F36" i="6"/>
  <c r="D35" i="6"/>
  <c r="B42" i="9"/>
  <c r="B74" i="9"/>
  <c r="E593" i="4"/>
  <c r="D587" i="1" s="1"/>
  <c r="B22" i="9"/>
  <c r="B30" i="9"/>
  <c r="B38" i="9"/>
  <c r="B46" i="9"/>
  <c r="B54" i="9"/>
  <c r="B62" i="9"/>
  <c r="B70" i="9"/>
  <c r="B78" i="9"/>
  <c r="B86" i="9"/>
  <c r="B126" i="9"/>
  <c r="B151"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L212" i="9"/>
  <c r="F212" i="9" s="1"/>
  <c r="G162" i="9"/>
  <c r="E162" i="9" s="1"/>
  <c r="B162" i="9" s="1"/>
  <c r="H164" i="9"/>
  <c r="G161" i="9"/>
  <c r="E161" i="9" s="1"/>
  <c r="B161"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4" i="9"/>
  <c r="E164" i="9" s="1"/>
  <c r="B164" i="9" s="1"/>
  <c r="I10" i="9"/>
  <c r="B119" i="9"/>
  <c r="B135" i="9"/>
  <c r="B150" i="9"/>
  <c r="G163" i="9"/>
  <c r="E163" i="9" s="1"/>
  <c r="B163" i="9" s="1"/>
  <c r="E286" i="9"/>
  <c r="B286" i="9" s="1"/>
  <c r="B118" i="9"/>
  <c r="B134" i="9"/>
  <c r="B143" i="9"/>
  <c r="B152" i="9"/>
  <c r="B212" i="9"/>
  <c r="B157" i="9"/>
  <c r="E114" i="9"/>
  <c r="B114" i="9" s="1"/>
  <c r="E122" i="9"/>
  <c r="B122" i="9" s="1"/>
  <c r="E130" i="9"/>
  <c r="B130" i="9" s="1"/>
  <c r="E138" i="9"/>
  <c r="B138" i="9" s="1"/>
  <c r="E146" i="9"/>
  <c r="B146" i="9" s="1"/>
  <c r="E154" i="9"/>
  <c r="B154" i="9" s="1"/>
  <c r="B222" i="9"/>
  <c r="B228" i="9"/>
  <c r="B230" i="9"/>
  <c r="B232" i="9"/>
  <c r="B234" i="9"/>
  <c r="B236" i="9"/>
  <c r="B238" i="9"/>
  <c r="B240" i="9"/>
  <c r="B242" i="9"/>
  <c r="B244" i="9"/>
  <c r="B246" i="9"/>
  <c r="B248" i="9"/>
  <c r="B250" i="9"/>
  <c r="B252" i="9"/>
  <c r="B254" i="9"/>
  <c r="B256" i="9"/>
  <c r="B258" i="9"/>
  <c r="B260" i="9"/>
  <c r="B262" i="9"/>
  <c r="B264" i="9"/>
  <c r="B266" i="9"/>
  <c r="B268" i="9"/>
  <c r="B270" i="9"/>
  <c r="E279" i="9"/>
  <c r="B279" i="9" s="1"/>
  <c r="I1456" i="1" l="1"/>
  <c r="E237" i="5"/>
  <c r="E7" i="5"/>
  <c r="I20" i="3" s="1"/>
  <c r="G1235" i="1"/>
  <c r="H1235" i="1"/>
  <c r="G1057" i="1"/>
  <c r="H1057" i="1"/>
  <c r="G1013" i="1"/>
  <c r="H1013" i="1"/>
  <c r="D1436" i="1"/>
  <c r="G1436" i="1" s="1"/>
  <c r="I29" i="3"/>
  <c r="H1436" i="1"/>
  <c r="F152" i="4"/>
  <c r="G20" i="9"/>
  <c r="H20" i="9"/>
  <c r="E151" i="4"/>
  <c r="D147" i="1" s="1"/>
  <c r="F459" i="4"/>
  <c r="C453" i="1"/>
  <c r="G453" i="1" s="1"/>
  <c r="F396" i="4"/>
  <c r="C391" i="1"/>
  <c r="F215" i="4"/>
  <c r="C211" i="1"/>
  <c r="G416" i="1"/>
  <c r="H416" i="1"/>
  <c r="E350" i="4"/>
  <c r="D358" i="1"/>
  <c r="F472" i="4"/>
  <c r="C466" i="1"/>
  <c r="H453" i="1"/>
  <c r="G395" i="1"/>
  <c r="H395" i="1"/>
  <c r="G364" i="1"/>
  <c r="H364" i="1"/>
  <c r="F643" i="4"/>
  <c r="C637" i="1"/>
  <c r="G184" i="1"/>
  <c r="H184" i="1"/>
  <c r="D151" i="4"/>
  <c r="H149" i="1"/>
  <c r="G149" i="1"/>
  <c r="H120" i="1"/>
  <c r="G120" i="1"/>
  <c r="F82" i="4"/>
  <c r="C78" i="1"/>
  <c r="B191" i="9"/>
  <c r="C990" i="1"/>
  <c r="F12" i="5"/>
  <c r="F89" i="6"/>
  <c r="C1383" i="1"/>
  <c r="D1065" i="1"/>
  <c r="E68" i="5"/>
  <c r="F134" i="5"/>
  <c r="C1112" i="1"/>
  <c r="G466" i="1"/>
  <c r="H466" i="1"/>
  <c r="F106" i="4"/>
  <c r="C102" i="1"/>
  <c r="H27" i="3"/>
  <c r="F114" i="6"/>
  <c r="C1408" i="1"/>
  <c r="D6" i="4"/>
  <c r="F580" i="4"/>
  <c r="C574" i="1"/>
  <c r="F351" i="4"/>
  <c r="D350" i="4"/>
  <c r="C346" i="1"/>
  <c r="H1511" i="1"/>
  <c r="G1511" i="1"/>
  <c r="H291" i="9"/>
  <c r="E176" i="5"/>
  <c r="D1167" i="1"/>
  <c r="F133" i="4"/>
  <c r="C129" i="1"/>
  <c r="F196" i="4"/>
  <c r="C192" i="1"/>
  <c r="G1470" i="1"/>
  <c r="G1223" i="1"/>
  <c r="H997" i="1"/>
  <c r="G997" i="1"/>
  <c r="H25" i="3"/>
  <c r="F35" i="6"/>
  <c r="C1329" i="1"/>
  <c r="D1329" i="1"/>
  <c r="I25" i="3"/>
  <c r="D68" i="5"/>
  <c r="F69" i="5"/>
  <c r="C1047" i="1"/>
  <c r="F515" i="4"/>
  <c r="C509" i="1"/>
  <c r="F311" i="4"/>
  <c r="C306" i="1"/>
  <c r="F118" i="5"/>
  <c r="C1096" i="1"/>
  <c r="I27" i="3"/>
  <c r="D1408" i="1"/>
  <c r="E141" i="6"/>
  <c r="G299" i="9" s="1"/>
  <c r="E299" i="9" s="1"/>
  <c r="D528" i="4"/>
  <c r="F529" i="4"/>
  <c r="C523" i="1"/>
  <c r="H1215" i="1"/>
  <c r="G1215" i="1"/>
  <c r="D7" i="5"/>
  <c r="F593" i="4"/>
  <c r="C587" i="1"/>
  <c r="F263" i="4"/>
  <c r="C259" i="1"/>
  <c r="I1467" i="1"/>
  <c r="G1416" i="1"/>
  <c r="E420" i="4"/>
  <c r="I1472" i="1"/>
  <c r="I1446" i="1"/>
  <c r="I1440" i="1"/>
  <c r="G565" i="1"/>
  <c r="H565" i="1"/>
  <c r="H637" i="1"/>
  <c r="G637" i="1"/>
  <c r="F644" i="4"/>
  <c r="C638" i="1"/>
  <c r="F245" i="5"/>
  <c r="C1222" i="1"/>
  <c r="E6" i="4"/>
  <c r="D3" i="1"/>
  <c r="F139" i="4"/>
  <c r="C135" i="1"/>
  <c r="G1483" i="1"/>
  <c r="H1483" i="1"/>
  <c r="D141" i="6"/>
  <c r="H24" i="3"/>
  <c r="F5" i="6"/>
  <c r="C1299" i="1"/>
  <c r="G291" i="9"/>
  <c r="E291" i="9" s="1"/>
  <c r="B291" i="9" s="1"/>
  <c r="F190" i="5"/>
  <c r="C1167" i="1"/>
  <c r="G78" i="1"/>
  <c r="H78" i="1"/>
  <c r="I23" i="3"/>
  <c r="D1214" i="1"/>
  <c r="G1530" i="1"/>
  <c r="H1530" i="1"/>
  <c r="D237" i="5"/>
  <c r="F50" i="4"/>
  <c r="C46" i="1"/>
  <c r="D420" i="4"/>
  <c r="F421" i="4"/>
  <c r="C415" i="1"/>
  <c r="G292" i="9"/>
  <c r="E292" i="9" s="1"/>
  <c r="B292" i="9" s="1"/>
  <c r="F206" i="5"/>
  <c r="C1183" i="1"/>
  <c r="I1476" i="1"/>
  <c r="I1449" i="1"/>
  <c r="F252" i="4"/>
  <c r="C248" i="1"/>
  <c r="D1469" i="1"/>
  <c r="I31" i="3"/>
  <c r="G289" i="9"/>
  <c r="E289" i="9" s="1"/>
  <c r="B289" i="9" s="1"/>
  <c r="D176" i="5"/>
  <c r="F177" i="5"/>
  <c r="C1154" i="1"/>
  <c r="E528" i="4"/>
  <c r="D523" i="1"/>
  <c r="G297" i="9"/>
  <c r="E297" i="9" s="1"/>
  <c r="F625" i="4"/>
  <c r="C619" i="1"/>
  <c r="F484" i="4"/>
  <c r="C478" i="1"/>
  <c r="F299" i="4"/>
  <c r="C294" i="1"/>
  <c r="D298" i="4"/>
  <c r="F224" i="4"/>
  <c r="C220" i="1"/>
  <c r="D42" i="8"/>
  <c r="C1481" i="1"/>
  <c r="H1499" i="1"/>
  <c r="G1499" i="1"/>
  <c r="D43" i="8"/>
  <c r="C1524" i="1"/>
  <c r="F363" i="4"/>
  <c r="C358" i="1"/>
  <c r="F163" i="4"/>
  <c r="C159" i="1"/>
  <c r="E20" i="9"/>
  <c r="I1477" i="1"/>
  <c r="D985" i="1" l="1"/>
  <c r="G294" i="9"/>
  <c r="E294" i="9" s="1"/>
  <c r="B294" i="9" s="1"/>
  <c r="I17" i="3"/>
  <c r="E289" i="4"/>
  <c r="E413" i="4" s="1"/>
  <c r="F151" i="4"/>
  <c r="H391" i="1"/>
  <c r="G391" i="1"/>
  <c r="C147" i="1"/>
  <c r="H211" i="1"/>
  <c r="G211" i="1"/>
  <c r="E408" i="4"/>
  <c r="D403" i="1" s="1"/>
  <c r="D345" i="1"/>
  <c r="E407" i="4"/>
  <c r="D402" i="1" s="1"/>
  <c r="H17" i="3"/>
  <c r="D289" i="4"/>
  <c r="E19" i="9"/>
  <c r="B20" i="9"/>
  <c r="G478" i="1"/>
  <c r="H478" i="1"/>
  <c r="G358" i="1"/>
  <c r="H358" i="1"/>
  <c r="G294" i="1"/>
  <c r="H294" i="1"/>
  <c r="H619" i="1"/>
  <c r="G619" i="1"/>
  <c r="E636" i="4"/>
  <c r="D630" i="1" s="1"/>
  <c r="D522" i="1"/>
  <c r="H1183" i="1"/>
  <c r="G1183" i="1"/>
  <c r="F237" i="5"/>
  <c r="H23" i="3"/>
  <c r="C1214" i="1"/>
  <c r="I16" i="3"/>
  <c r="E412" i="4"/>
  <c r="D2" i="1"/>
  <c r="E635" i="4"/>
  <c r="D629" i="1" s="1"/>
  <c r="D414" i="1"/>
  <c r="E291" i="4"/>
  <c r="D287" i="1" s="1"/>
  <c r="I28" i="3"/>
  <c r="D1435" i="1"/>
  <c r="H9" i="3" s="1"/>
  <c r="H1408" i="1"/>
  <c r="G1408" i="1"/>
  <c r="D413" i="4"/>
  <c r="G220" i="1"/>
  <c r="H220" i="1"/>
  <c r="G1154" i="1"/>
  <c r="H1154" i="1"/>
  <c r="F420" i="4"/>
  <c r="D635" i="4"/>
  <c r="C414" i="1"/>
  <c r="H28" i="3"/>
  <c r="C1435" i="1"/>
  <c r="F141" i="6"/>
  <c r="G135" i="1"/>
  <c r="H135" i="1"/>
  <c r="H1222" i="1"/>
  <c r="G1222" i="1"/>
  <c r="H587" i="1"/>
  <c r="G587" i="1"/>
  <c r="G523" i="1"/>
  <c r="H523" i="1"/>
  <c r="G306" i="1"/>
  <c r="H306" i="1"/>
  <c r="G1047" i="1"/>
  <c r="H1047" i="1"/>
  <c r="G192" i="1"/>
  <c r="H192" i="1"/>
  <c r="G574" i="1"/>
  <c r="H574" i="1"/>
  <c r="I21" i="3"/>
  <c r="D1046" i="1"/>
  <c r="E6" i="5"/>
  <c r="B297" i="9"/>
  <c r="E296" i="9"/>
  <c r="I10" i="3" s="1"/>
  <c r="H1469" i="1"/>
  <c r="G1469" i="1"/>
  <c r="G46" i="1"/>
  <c r="H46" i="1"/>
  <c r="G1299" i="1"/>
  <c r="H1299" i="1"/>
  <c r="E298" i="9"/>
  <c r="B299" i="9"/>
  <c r="G1329" i="1"/>
  <c r="H1329" i="1"/>
  <c r="I22" i="3"/>
  <c r="E175" i="5"/>
  <c r="D1152" i="1" s="1"/>
  <c r="D1153" i="1"/>
  <c r="G346" i="1"/>
  <c r="H346" i="1"/>
  <c r="H1065" i="1"/>
  <c r="G1065" i="1"/>
  <c r="H990" i="1"/>
  <c r="G990" i="1"/>
  <c r="G159" i="1"/>
  <c r="H159" i="1"/>
  <c r="G1524" i="1"/>
  <c r="H1524" i="1"/>
  <c r="H1481" i="1"/>
  <c r="G1481" i="1"/>
  <c r="I35" i="3"/>
  <c r="C1518" i="1"/>
  <c r="K1432" i="9"/>
  <c r="G295" i="9"/>
  <c r="E295" i="9" s="1"/>
  <c r="B295" i="9" s="1"/>
  <c r="I34" i="3"/>
  <c r="C1517" i="1"/>
  <c r="D407" i="4"/>
  <c r="F298" i="4"/>
  <c r="C293" i="1"/>
  <c r="F176" i="5"/>
  <c r="D175" i="5"/>
  <c r="H22" i="3"/>
  <c r="C1153" i="1"/>
  <c r="G248" i="1"/>
  <c r="H248" i="1"/>
  <c r="G415" i="1"/>
  <c r="H415" i="1"/>
  <c r="G1167" i="1"/>
  <c r="H1167" i="1"/>
  <c r="G3" i="1"/>
  <c r="H3" i="1"/>
  <c r="H638" i="1"/>
  <c r="G638" i="1"/>
  <c r="G259" i="1"/>
  <c r="H259" i="1"/>
  <c r="D6" i="5"/>
  <c r="H20" i="3"/>
  <c r="F7" i="5"/>
  <c r="C985" i="1"/>
  <c r="D636" i="4"/>
  <c r="F528" i="4"/>
  <c r="C522" i="1"/>
  <c r="G1096" i="1"/>
  <c r="H1096" i="1"/>
  <c r="G509" i="1"/>
  <c r="H509" i="1"/>
  <c r="F68" i="5"/>
  <c r="H21" i="3"/>
  <c r="C1046" i="1"/>
  <c r="G129" i="1"/>
  <c r="H129" i="1"/>
  <c r="F350" i="4"/>
  <c r="D408" i="4"/>
  <c r="C345" i="1"/>
  <c r="D412" i="4"/>
  <c r="H16" i="3"/>
  <c r="F6" i="4"/>
  <c r="C2" i="1"/>
  <c r="G102" i="1"/>
  <c r="H102" i="1"/>
  <c r="G1112" i="1"/>
  <c r="H1112" i="1"/>
  <c r="H1383" i="1"/>
  <c r="G1383" i="1"/>
  <c r="G147" i="1"/>
  <c r="H147" i="1"/>
  <c r="E290" i="4" l="1"/>
  <c r="D286" i="1" s="1"/>
  <c r="D285" i="1"/>
  <c r="H285" i="1" s="1"/>
  <c r="F289" i="4"/>
  <c r="C285" i="1"/>
  <c r="D290" i="4"/>
  <c r="F290" i="4" s="1"/>
  <c r="D291" i="4"/>
  <c r="F291" i="4" s="1"/>
  <c r="K3" i="9"/>
  <c r="I9" i="3"/>
  <c r="H1517" i="1"/>
  <c r="G1517" i="1"/>
  <c r="D639" i="4"/>
  <c r="D414" i="4"/>
  <c r="F412" i="4"/>
  <c r="C407" i="1"/>
  <c r="H985" i="1"/>
  <c r="G985" i="1"/>
  <c r="G1153" i="1"/>
  <c r="H1153" i="1"/>
  <c r="G293" i="1"/>
  <c r="H293" i="1"/>
  <c r="G414" i="1"/>
  <c r="H414" i="1"/>
  <c r="E415" i="4"/>
  <c r="D410" i="1" s="1"/>
  <c r="E640" i="4"/>
  <c r="D408" i="1"/>
  <c r="H1214" i="1"/>
  <c r="G1214" i="1"/>
  <c r="G282" i="9"/>
  <c r="E282" i="9" s="1"/>
  <c r="B282" i="9" s="1"/>
  <c r="G276" i="9"/>
  <c r="F6" i="5"/>
  <c r="C984" i="1"/>
  <c r="G1518" i="1"/>
  <c r="H1518" i="1"/>
  <c r="G345" i="1"/>
  <c r="H345" i="1"/>
  <c r="G522" i="1"/>
  <c r="H522" i="1"/>
  <c r="H11" i="3"/>
  <c r="F635" i="4"/>
  <c r="C629" i="1"/>
  <c r="E639" i="4"/>
  <c r="E414" i="4"/>
  <c r="D409" i="1" s="1"/>
  <c r="D407" i="1"/>
  <c r="F636" i="4"/>
  <c r="C630" i="1"/>
  <c r="G2" i="1"/>
  <c r="H2" i="1"/>
  <c r="F408" i="4"/>
  <c r="C403" i="1"/>
  <c r="G1046" i="1"/>
  <c r="H1046" i="1"/>
  <c r="F175" i="5"/>
  <c r="C1152" i="1"/>
  <c r="F407" i="4"/>
  <c r="C402" i="1"/>
  <c r="H276" i="9"/>
  <c r="D984" i="1"/>
  <c r="G1435" i="1"/>
  <c r="H1435" i="1"/>
  <c r="F413" i="4"/>
  <c r="D640" i="4"/>
  <c r="D415" i="4"/>
  <c r="C408" i="1"/>
  <c r="E293" i="9"/>
  <c r="G285" i="1" l="1"/>
  <c r="C287" i="1"/>
  <c r="C286" i="1"/>
  <c r="E642" i="4"/>
  <c r="D634" i="1"/>
  <c r="G407" i="1"/>
  <c r="H407" i="1"/>
  <c r="D642" i="4"/>
  <c r="F640" i="4"/>
  <c r="C634" i="1"/>
  <c r="G1152" i="1"/>
  <c r="H1152" i="1"/>
  <c r="G403" i="1"/>
  <c r="H403" i="1"/>
  <c r="G408" i="1"/>
  <c r="H408" i="1"/>
  <c r="G402" i="1"/>
  <c r="H402" i="1"/>
  <c r="H629" i="1"/>
  <c r="G629" i="1"/>
  <c r="F415" i="4"/>
  <c r="C410" i="1"/>
  <c r="H8" i="3"/>
  <c r="H984" i="1"/>
  <c r="G984" i="1"/>
  <c r="N3" i="9"/>
  <c r="I11" i="3"/>
  <c r="G287" i="1"/>
  <c r="H287" i="1"/>
  <c r="F414" i="4"/>
  <c r="C409" i="1"/>
  <c r="G286" i="1"/>
  <c r="H286" i="1"/>
  <c r="G630" i="1"/>
  <c r="H630" i="1"/>
  <c r="E641" i="4"/>
  <c r="D633" i="1"/>
  <c r="E276" i="9"/>
  <c r="D641" i="4"/>
  <c r="F639" i="4"/>
  <c r="C633" i="1"/>
  <c r="M3" i="9" l="1"/>
  <c r="E275" i="9"/>
  <c r="I8" i="3" s="1"/>
  <c r="B276" i="9"/>
  <c r="G410" i="1"/>
  <c r="H410" i="1"/>
  <c r="H634" i="1"/>
  <c r="G634" i="1"/>
  <c r="D645" i="4"/>
  <c r="F641" i="4"/>
  <c r="C635" i="1"/>
  <c r="G409" i="1"/>
  <c r="H409" i="1"/>
  <c r="H633" i="1"/>
  <c r="G633" i="1"/>
  <c r="E645" i="4"/>
  <c r="D635" i="1"/>
  <c r="D646" i="4"/>
  <c r="F642" i="4"/>
  <c r="C636" i="1"/>
  <c r="E646" i="4"/>
  <c r="D636" i="1"/>
  <c r="I19" i="3" l="1"/>
  <c r="D640" i="1"/>
  <c r="H19" i="3"/>
  <c r="F646" i="4"/>
  <c r="C640" i="1"/>
  <c r="G635" i="1"/>
  <c r="H635" i="1"/>
  <c r="G636" i="1"/>
  <c r="H636" i="1"/>
  <c r="I18" i="3"/>
  <c r="D639" i="1"/>
  <c r="H18" i="3"/>
  <c r="F645" i="4"/>
  <c r="C639" i="1"/>
  <c r="H639" i="1" l="1"/>
  <c r="G639" i="1"/>
  <c r="H7" i="3"/>
  <c r="G640" i="1"/>
  <c r="H640" i="1"/>
  <c r="J3" i="9" l="1"/>
  <c r="I7" i="3"/>
  <c r="M272" i="9" l="1"/>
  <c r="L272" i="9"/>
  <c r="H18" i="9"/>
  <c r="G18" i="9"/>
  <c r="M15" i="9"/>
  <c r="I12" i="9"/>
  <c r="I17" i="9"/>
  <c r="I8" i="9"/>
  <c r="G16" i="9"/>
  <c r="K10" i="9"/>
  <c r="K6" i="9"/>
  <c r="J11" i="9"/>
  <c r="J7" i="9"/>
  <c r="I9" i="9"/>
  <c r="G15" i="9"/>
  <c r="J5" i="9"/>
  <c r="L16" i="9"/>
  <c r="J6" i="9"/>
  <c r="I11" i="9"/>
  <c r="I5" i="9"/>
  <c r="K11" i="9"/>
  <c r="H16" i="9"/>
  <c r="I6" i="9"/>
  <c r="K12" i="9"/>
  <c r="G17" i="9"/>
  <c r="I7" i="9"/>
  <c r="K13" i="9"/>
  <c r="K7" i="9"/>
  <c r="J12" i="9"/>
  <c r="J17" i="9"/>
  <c r="K8" i="9"/>
  <c r="J13" i="9"/>
  <c r="K9" i="9"/>
  <c r="L15" i="9"/>
  <c r="H17" i="9"/>
  <c r="J8" i="9"/>
  <c r="I13" i="9"/>
  <c r="J9" i="9"/>
  <c r="H15" i="9"/>
  <c r="K5" i="9"/>
  <c r="J10" i="9"/>
  <c r="M16" i="9"/>
  <c r="F15" i="9" l="1"/>
  <c r="F272" i="9"/>
  <c r="B272" i="9" s="1"/>
  <c r="E18" i="9"/>
  <c r="B18" i="9" s="1"/>
  <c r="E7" i="9"/>
  <c r="B7" i="9" s="1"/>
  <c r="E13" i="9"/>
  <c r="B13" i="9" s="1"/>
  <c r="E10" i="9"/>
  <c r="B10" i="9" s="1"/>
  <c r="F16" i="9"/>
  <c r="E5" i="9"/>
  <c r="E8" i="9"/>
  <c r="B8" i="9" s="1"/>
  <c r="E6" i="9"/>
  <c r="B6" i="9" s="1"/>
  <c r="E11" i="9"/>
  <c r="B11" i="9" s="1"/>
  <c r="E15" i="9"/>
  <c r="E9" i="9"/>
  <c r="B9" i="9" s="1"/>
  <c r="E12" i="9"/>
  <c r="B12" i="9" s="1"/>
  <c r="E17" i="9"/>
  <c r="B17" i="9" s="1"/>
  <c r="E16" i="9"/>
  <c r="F19" i="9" l="1"/>
  <c r="F14" i="9"/>
  <c r="B16" i="9"/>
  <c r="B15"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<sst xmlns="http://schemas.openxmlformats.org/spreadsheetml/2006/main" count="4313" uniqueCount="3393">
  <si>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</si>
  <si>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</si>
  <si>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</si>
  <si>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</si>
  <si>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</si>
  <si>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</si>
  <si>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</si>
  <si>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</si>
  <si>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</si>
  <si>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</si>
  <si>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</si>
  <si>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</si>
  <si>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</si>
  <si>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</si>
  <si>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</si>
  <si>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</si>
  <si>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</si>
  <si>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</si>
  <si>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</si>
  <si>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</si>
  <si>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</si>
  <si>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</si>
  <si>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</si>
  <si>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</si>
  <si>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</si>
  <si>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</si>
  <si>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</si>
  <si>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</si>
  <si>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</si>
  <si>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</si>
  <si>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</si>
  <si>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PRAVNI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</si>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</sst>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18"/>
      </left>
      <right style="thin">
        <color indexed="18"/>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xf numFmtId="3" fontId="72" fillId="0" borderId="109" xfId="0" applyNumberFormat="1" applyFont="1" applyFill="1" applyBorder="1" applyAlignment="1" applyProtection="1">
      <alignment horizontal="right" vertical="center" shrinkToFit="1"/>
      <protection locked="0"/>
    </xf>
    <xf numFmtId="3" fontId="72" fillId="0" borderId="110" xfId="0" applyNumberFormat="1" applyFont="1" applyFill="1" applyBorder="1" applyAlignment="1" applyProtection="1">
      <alignment horizontal="right" vertical="center" shrinkToFit="1"/>
      <protection locked="0"/>
    </xf>
    <xf numFmtId="3" fontId="72" fillId="0" borderId="111"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83508450</v>
      </c>
      <c r="D2" s="6">
        <f>'PR-RAS'!E6</f>
        <v>94210288.560000002</v>
      </c>
      <c r="E2" s="6">
        <v>0</v>
      </c>
      <c r="F2" s="6">
        <v>0</v>
      </c>
      <c r="G2" s="7">
        <f t="shared" ref="G2:G264" si="0">(B2/1000)*(C2*1+D2*2)</f>
        <v>271929.02711999998</v>
      </c>
      <c r="H2" s="7">
        <f t="shared" ref="H2:H264" si="1">ABS(C2-ROUND(C2,0))+ABS(D2-ROUND(D2,0))</f>
        <v>0.43999999761581421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2605697</v>
      </c>
      <c r="D46" s="1">
        <f>'PR-RAS'!E50</f>
        <v>11621878.129999999</v>
      </c>
      <c r="E46" s="1">
        <v>0</v>
      </c>
      <c r="F46" s="1">
        <v>0</v>
      </c>
      <c r="G46" s="2">
        <f t="shared" si="0"/>
        <v>1163225.3966999999</v>
      </c>
      <c r="H46" s="2">
        <f t="shared" si="1"/>
        <v>0.12999999895691872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1303570</v>
      </c>
      <c r="D50" s="1">
        <f>'PR-RAS'!E54</f>
        <v>6225315.5</v>
      </c>
      <c r="E50" s="1">
        <v>0</v>
      </c>
      <c r="F50" s="1">
        <v>0</v>
      </c>
      <c r="G50" s="2">
        <f t="shared" si="0"/>
        <v>673955.84900000005</v>
      </c>
      <c r="H50" s="2">
        <f t="shared" si="1"/>
        <v>0.5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9302</v>
      </c>
      <c r="D51" s="1">
        <f>'PR-RAS'!E55</f>
        <v>341531.31</v>
      </c>
      <c r="E51" s="1">
        <v>0</v>
      </c>
      <c r="F51" s="1">
        <v>0</v>
      </c>
      <c r="G51" s="2">
        <f t="shared" si="0"/>
        <v>34618.231</v>
      </c>
      <c r="H51" s="2">
        <f t="shared" si="1"/>
        <v>0.30999999999767169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1294268</v>
      </c>
      <c r="D53" s="1">
        <f>'PR-RAS'!E57</f>
        <v>5883784.1900000004</v>
      </c>
      <c r="E53" s="1">
        <v>0</v>
      </c>
      <c r="F53" s="1">
        <v>0</v>
      </c>
      <c r="G53" s="2">
        <f t="shared" si="0"/>
        <v>679215.49176</v>
      </c>
      <c r="H53" s="2">
        <f t="shared" si="1"/>
        <v>0.19000000040978193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100000</v>
      </c>
      <c r="D64" s="1">
        <f>'PR-RAS'!E68</f>
        <v>100000</v>
      </c>
      <c r="E64" s="1">
        <v>0</v>
      </c>
      <c r="F64" s="1">
        <v>0</v>
      </c>
      <c r="G64" s="2">
        <f t="shared" si="0"/>
        <v>18900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100000</v>
      </c>
      <c r="D65" s="1">
        <f>'PR-RAS'!E69</f>
        <v>100000</v>
      </c>
      <c r="E65" s="1">
        <v>0</v>
      </c>
      <c r="F65" s="1">
        <v>0</v>
      </c>
      <c r="G65" s="2">
        <f t="shared" si="0"/>
        <v>19200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1202127</v>
      </c>
      <c r="D73" s="1">
        <f>'PR-RAS'!E77</f>
        <v>5296562.63</v>
      </c>
      <c r="E73" s="1">
        <v>0</v>
      </c>
      <c r="F73" s="1">
        <v>0</v>
      </c>
      <c r="G73" s="2">
        <f t="shared" si="0"/>
        <v>849258.16271999991</v>
      </c>
      <c r="H73" s="2">
        <f t="shared" si="1"/>
        <v>0.37000000011175871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926835</v>
      </c>
      <c r="D74" s="1">
        <f>'PR-RAS'!E78</f>
        <v>2205998.2599999998</v>
      </c>
      <c r="E74" s="1">
        <v>0</v>
      </c>
      <c r="F74" s="1">
        <v>0</v>
      </c>
      <c r="G74" s="2">
        <f t="shared" si="0"/>
        <v>389734.70095999993</v>
      </c>
      <c r="H74" s="2">
        <f t="shared" si="1"/>
        <v>0.25999999977648258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263266</v>
      </c>
      <c r="D76" s="1">
        <f>'PR-RAS'!E80</f>
        <v>3078674.18</v>
      </c>
      <c r="E76" s="1">
        <v>0</v>
      </c>
      <c r="F76" s="1">
        <v>0</v>
      </c>
      <c r="G76" s="2">
        <f t="shared" si="0"/>
        <v>481546.07699999999</v>
      </c>
      <c r="H76" s="2">
        <f t="shared" si="1"/>
        <v>0.18000000016763806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12026</v>
      </c>
      <c r="D77" s="1">
        <f>'PR-RAS'!E81</f>
        <v>11890.19</v>
      </c>
      <c r="E77" s="1">
        <v>0</v>
      </c>
      <c r="F77" s="1">
        <v>0</v>
      </c>
      <c r="G77" s="2">
        <f t="shared" si="0"/>
        <v>2721.2848800000002</v>
      </c>
      <c r="H77" s="2">
        <f t="shared" si="1"/>
        <v>0.19000000000050932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26103</v>
      </c>
      <c r="D78" s="1">
        <f>'PR-RAS'!E82</f>
        <v>42240.990000000005</v>
      </c>
      <c r="E78" s="1">
        <v>0</v>
      </c>
      <c r="F78" s="1">
        <v>0</v>
      </c>
      <c r="G78" s="2">
        <f t="shared" si="0"/>
        <v>8515.0434600000008</v>
      </c>
      <c r="H78" s="2">
        <f t="shared" si="1"/>
        <v>9.9999999947613105E-3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17403</v>
      </c>
      <c r="D79" s="1">
        <f>'PR-RAS'!E83</f>
        <v>2274.41</v>
      </c>
      <c r="E79" s="1">
        <v>0</v>
      </c>
      <c r="F79" s="1">
        <v>0</v>
      </c>
      <c r="G79" s="2">
        <f t="shared" si="0"/>
        <v>1712.2419600000001</v>
      </c>
      <c r="H79" s="2">
        <f t="shared" si="1"/>
        <v>0.40999999999985448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13796</v>
      </c>
      <c r="D81" s="1">
        <f>'PR-RAS'!E85</f>
        <v>2110.7199999999998</v>
      </c>
      <c r="E81" s="1">
        <v>0</v>
      </c>
      <c r="F81" s="1">
        <v>0</v>
      </c>
      <c r="G81" s="2">
        <f t="shared" si="0"/>
        <v>1441.3951999999999</v>
      </c>
      <c r="H81" s="2">
        <f t="shared" si="1"/>
        <v>0.28000000000020009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3607</v>
      </c>
      <c r="D83" s="1">
        <f>'PR-RAS'!E87</f>
        <v>163.69</v>
      </c>
      <c r="E83" s="1">
        <v>0</v>
      </c>
      <c r="F83" s="1">
        <v>0</v>
      </c>
      <c r="G83" s="2">
        <f t="shared" si="0"/>
        <v>322.61916000000002</v>
      </c>
      <c r="H83" s="2">
        <f t="shared" si="1"/>
        <v>0.31000000000000227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8700</v>
      </c>
      <c r="D87" s="1">
        <f>'PR-RAS'!E91</f>
        <v>39966.58</v>
      </c>
      <c r="E87" s="1">
        <v>0</v>
      </c>
      <c r="F87" s="1">
        <v>0</v>
      </c>
      <c r="G87" s="2">
        <f t="shared" si="0"/>
        <v>7622.4517599999999</v>
      </c>
      <c r="H87" s="2">
        <f t="shared" si="1"/>
        <v>0.41999999999825377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8700</v>
      </c>
      <c r="D93" s="1">
        <f>'PR-RAS'!E97</f>
        <v>39966.58</v>
      </c>
      <c r="E93" s="1">
        <v>0</v>
      </c>
      <c r="F93" s="1">
        <v>0</v>
      </c>
      <c r="G93" s="2">
        <f t="shared" si="0"/>
        <v>8154.25072</v>
      </c>
      <c r="H93" s="2">
        <f t="shared" si="1"/>
        <v>0.41999999999825377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19225368</v>
      </c>
      <c r="D102" s="1">
        <f>'PR-RAS'!E106</f>
        <v>17631357.16</v>
      </c>
      <c r="E102" s="1">
        <v>0</v>
      </c>
      <c r="F102" s="1">
        <v>0</v>
      </c>
      <c r="G102" s="2">
        <f t="shared" si="0"/>
        <v>5503296.3143200008</v>
      </c>
      <c r="H102" s="2">
        <f t="shared" si="1"/>
        <v>0.16000000014901161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19225368</v>
      </c>
      <c r="D108" s="1">
        <f>'PR-RAS'!E112</f>
        <v>17631357.16</v>
      </c>
      <c r="E108" s="1">
        <v>0</v>
      </c>
      <c r="F108" s="1">
        <v>0</v>
      </c>
      <c r="G108" s="2">
        <f t="shared" si="0"/>
        <v>5830224.8082400002</v>
      </c>
      <c r="H108" s="2">
        <f t="shared" si="1"/>
        <v>0.16000000014901161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19225368</v>
      </c>
      <c r="D113" s="1">
        <f>'PR-RAS'!E117</f>
        <v>17631357.16</v>
      </c>
      <c r="E113" s="1">
        <v>0</v>
      </c>
      <c r="F113" s="1">
        <v>0</v>
      </c>
      <c r="G113" s="2">
        <f t="shared" si="0"/>
        <v>6102665.2198400004</v>
      </c>
      <c r="H113" s="2">
        <f t="shared" si="1"/>
        <v>0.16000000014901161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3219331</v>
      </c>
      <c r="D120" s="1">
        <f>'PR-RAS'!E124</f>
        <v>4343677.2299999995</v>
      </c>
      <c r="E120" s="1">
        <v>0</v>
      </c>
      <c r="F120" s="1">
        <v>0</v>
      </c>
      <c r="G120" s="2">
        <f t="shared" si="0"/>
        <v>1416895.5697399997</v>
      </c>
      <c r="H120" s="2">
        <f t="shared" si="1"/>
        <v>0.22999999951571226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3181705</v>
      </c>
      <c r="D121" s="1">
        <f>'PR-RAS'!E125</f>
        <v>4070518.34</v>
      </c>
      <c r="E121" s="1">
        <v>0</v>
      </c>
      <c r="F121" s="1">
        <v>0</v>
      </c>
      <c r="G121" s="2">
        <f t="shared" si="0"/>
        <v>1358729.0015999998</v>
      </c>
      <c r="H121" s="2">
        <f t="shared" si="1"/>
        <v>0.33999999985098839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300167</v>
      </c>
      <c r="D122" s="1">
        <f>'PR-RAS'!E126</f>
        <v>317262.96999999997</v>
      </c>
      <c r="E122" s="1">
        <v>0</v>
      </c>
      <c r="F122" s="1">
        <v>0</v>
      </c>
      <c r="G122" s="2">
        <f t="shared" si="0"/>
        <v>113097.84573999999</v>
      </c>
      <c r="H122" s="2">
        <f t="shared" si="1"/>
        <v>3.0000000027939677E-2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2881538</v>
      </c>
      <c r="D123" s="1">
        <f>'PR-RAS'!E127</f>
        <v>3753255.37</v>
      </c>
      <c r="E123" s="1">
        <v>0</v>
      </c>
      <c r="F123" s="1">
        <v>0</v>
      </c>
      <c r="G123" s="2">
        <f t="shared" si="0"/>
        <v>1267341.94628</v>
      </c>
      <c r="H123" s="2">
        <f t="shared" si="1"/>
        <v>0.37000000011175871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37626</v>
      </c>
      <c r="D124" s="1">
        <f>'PR-RAS'!E128</f>
        <v>273158.89</v>
      </c>
      <c r="E124" s="1">
        <v>0</v>
      </c>
      <c r="F124" s="1">
        <v>0</v>
      </c>
      <c r="G124" s="2">
        <f t="shared" si="0"/>
        <v>71825.084940000001</v>
      </c>
      <c r="H124" s="2">
        <f t="shared" si="1"/>
        <v>0.10999999998603016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37626</v>
      </c>
      <c r="D125" s="1">
        <f>'PR-RAS'!E129</f>
        <v>260904.39</v>
      </c>
      <c r="E125" s="1">
        <v>0</v>
      </c>
      <c r="F125" s="1">
        <v>0</v>
      </c>
      <c r="G125" s="2">
        <f t="shared" si="0"/>
        <v>69369.912720000008</v>
      </c>
      <c r="H125" s="2">
        <f t="shared" si="1"/>
        <v>0.39000000001396984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12254.5</v>
      </c>
      <c r="E126" s="1">
        <v>0</v>
      </c>
      <c r="F126" s="1">
        <v>0</v>
      </c>
      <c r="G126" s="2">
        <f t="shared" si="0"/>
        <v>3063.625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58431951</v>
      </c>
      <c r="D129" s="1">
        <f>'PR-RAS'!E133</f>
        <v>60571135.049999997</v>
      </c>
      <c r="E129" s="1">
        <v>0</v>
      </c>
      <c r="F129" s="1">
        <v>0</v>
      </c>
      <c r="G129" s="2">
        <f t="shared" si="0"/>
        <v>22985500.300799999</v>
      </c>
      <c r="H129" s="2">
        <f t="shared" si="1"/>
        <v>4.9999997019767761E-2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58431951</v>
      </c>
      <c r="D130" s="1">
        <f>'PR-RAS'!E134</f>
        <v>60571135.049999997</v>
      </c>
      <c r="E130" s="1">
        <v>0</v>
      </c>
      <c r="F130" s="1">
        <v>0</v>
      </c>
      <c r="G130" s="2">
        <f t="shared" si="0"/>
        <v>23165074.521899998</v>
      </c>
      <c r="H130" s="2">
        <f t="shared" si="1"/>
        <v>4.9999997019767761E-2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58431951</v>
      </c>
      <c r="D131" s="1">
        <f>'PR-RAS'!E135</f>
        <v>60571135.049999997</v>
      </c>
      <c r="E131" s="1">
        <v>0</v>
      </c>
      <c r="F131" s="1">
        <v>0</v>
      </c>
      <c r="G131" s="2">
        <f t="shared" si="0"/>
        <v>23344648.743000001</v>
      </c>
      <c r="H131" s="2">
        <f t="shared" si="1"/>
        <v>4.9999997019767761E-2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76552549</v>
      </c>
      <c r="D147" s="1">
        <f>'PR-RAS'!E151</f>
        <v>90864683.24000001</v>
      </c>
      <c r="E147" s="1">
        <v>0</v>
      </c>
      <c r="F147" s="1">
        <v>0</v>
      </c>
      <c r="G147" s="2">
        <f t="shared" si="0"/>
        <v>37709159.660080001</v>
      </c>
      <c r="H147" s="2">
        <f t="shared" si="1"/>
        <v>0.24000000953674316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63430675</v>
      </c>
      <c r="D148" s="1">
        <f>'PR-RAS'!E152</f>
        <v>71450322.99000001</v>
      </c>
      <c r="E148" s="1">
        <v>0</v>
      </c>
      <c r="F148" s="1">
        <v>0</v>
      </c>
      <c r="G148" s="2">
        <f t="shared" si="0"/>
        <v>30330704.18406</v>
      </c>
      <c r="H148" s="2">
        <f t="shared" si="1"/>
        <v>9.9999904632568359E-3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52812684</v>
      </c>
      <c r="D149" s="1">
        <f>'PR-RAS'!E153</f>
        <v>58660955.300000004</v>
      </c>
      <c r="E149" s="1">
        <v>0</v>
      </c>
      <c r="F149" s="1">
        <v>0</v>
      </c>
      <c r="G149" s="2">
        <f t="shared" si="0"/>
        <v>25179920.000800002</v>
      </c>
      <c r="H149" s="2">
        <f t="shared" si="1"/>
        <v>0.30000000447034836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52641984</v>
      </c>
      <c r="D150" s="1">
        <f>'PR-RAS'!E154</f>
        <v>58340427.030000001</v>
      </c>
      <c r="E150" s="1">
        <v>0</v>
      </c>
      <c r="F150" s="1">
        <v>0</v>
      </c>
      <c r="G150" s="2">
        <f t="shared" si="0"/>
        <v>25229102.87094</v>
      </c>
      <c r="H150" s="2">
        <f t="shared" si="1"/>
        <v>3.0000001192092896E-2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136022</v>
      </c>
      <c r="D151" s="1">
        <f>'PR-RAS'!E155</f>
        <v>241217.75</v>
      </c>
      <c r="E151" s="1">
        <v>0</v>
      </c>
      <c r="F151" s="1">
        <v>0</v>
      </c>
      <c r="G151" s="2">
        <f t="shared" si="0"/>
        <v>92768.625</v>
      </c>
      <c r="H151" s="2">
        <f t="shared" si="1"/>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34678</v>
      </c>
      <c r="D152" s="1">
        <f>'PR-RAS'!E156</f>
        <v>79310.52</v>
      </c>
      <c r="E152" s="1">
        <v>0</v>
      </c>
      <c r="F152" s="1">
        <v>0</v>
      </c>
      <c r="G152" s="2">
        <f t="shared" si="0"/>
        <v>29188.155040000001</v>
      </c>
      <c r="H152" s="2">
        <f t="shared" si="1"/>
        <v>0.47999999999592546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2011978</v>
      </c>
      <c r="D154" s="1">
        <f>'PR-RAS'!E158</f>
        <v>3223830.12</v>
      </c>
      <c r="E154" s="1">
        <v>0</v>
      </c>
      <c r="F154" s="1">
        <v>0</v>
      </c>
      <c r="G154" s="2">
        <f t="shared" si="0"/>
        <v>1294324.65072</v>
      </c>
      <c r="H154" s="2">
        <f t="shared" si="1"/>
        <v>0.12000000011175871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8606013</v>
      </c>
      <c r="D155" s="1">
        <f>'PR-RAS'!E159</f>
        <v>9565537.5700000003</v>
      </c>
      <c r="E155" s="1">
        <v>0</v>
      </c>
      <c r="F155" s="1">
        <v>0</v>
      </c>
      <c r="G155" s="2">
        <f t="shared" si="0"/>
        <v>4271511.5735600004</v>
      </c>
      <c r="H155" s="2">
        <f t="shared" si="1"/>
        <v>0.42999999970197678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8606013</v>
      </c>
      <c r="D157" s="1">
        <f>'PR-RAS'!E161</f>
        <v>9565537.5700000003</v>
      </c>
      <c r="E157" s="1">
        <v>0</v>
      </c>
      <c r="F157" s="1">
        <v>0</v>
      </c>
      <c r="G157" s="2">
        <f t="shared" si="0"/>
        <v>4326985.7498399997</v>
      </c>
      <c r="H157" s="2">
        <f t="shared" si="1"/>
        <v>0.42999999970197678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12807767</v>
      </c>
      <c r="D159" s="1">
        <f>'PR-RAS'!E163</f>
        <v>19102246.949999999</v>
      </c>
      <c r="E159" s="1">
        <v>0</v>
      </c>
      <c r="F159" s="1">
        <v>0</v>
      </c>
      <c r="G159" s="2">
        <f t="shared" si="0"/>
        <v>8059937.2221999997</v>
      </c>
      <c r="H159" s="2">
        <f t="shared" si="1"/>
        <v>5.000000074505806E-2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1175985</v>
      </c>
      <c r="D160" s="1">
        <f>'PR-RAS'!E164</f>
        <v>2964277.15</v>
      </c>
      <c r="E160" s="1">
        <v>0</v>
      </c>
      <c r="F160" s="1">
        <v>0</v>
      </c>
      <c r="G160" s="2">
        <f t="shared" si="0"/>
        <v>1129621.7486999999</v>
      </c>
      <c r="H160" s="2">
        <f t="shared" si="1"/>
        <v>0.14999999990686774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377373</v>
      </c>
      <c r="D161" s="1">
        <f>'PR-RAS'!E165</f>
        <v>1625809.03</v>
      </c>
      <c r="E161" s="1">
        <v>0</v>
      </c>
      <c r="F161" s="1">
        <v>0</v>
      </c>
      <c r="G161" s="2">
        <f t="shared" si="0"/>
        <v>580638.56960000005</v>
      </c>
      <c r="H161" s="2">
        <f t="shared" si="1"/>
        <v>3.0000000027939677E-2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588862</v>
      </c>
      <c r="D162" s="1">
        <f>'PR-RAS'!E166</f>
        <v>1063123.49</v>
      </c>
      <c r="E162" s="1">
        <v>0</v>
      </c>
      <c r="F162" s="1">
        <v>0</v>
      </c>
      <c r="G162" s="2">
        <f t="shared" si="0"/>
        <v>437132.54577999999</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204512</v>
      </c>
      <c r="D163" s="1">
        <f>'PR-RAS'!E167</f>
        <v>268537.63</v>
      </c>
      <c r="E163" s="1">
        <v>0</v>
      </c>
      <c r="F163" s="1">
        <v>0</v>
      </c>
      <c r="G163" s="2">
        <f t="shared" si="0"/>
        <v>120137.13612000001</v>
      </c>
      <c r="H163" s="2">
        <f t="shared" si="1"/>
        <v>0.36999999999534339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5238</v>
      </c>
      <c r="D164" s="1">
        <f>'PR-RAS'!E168</f>
        <v>6807</v>
      </c>
      <c r="E164" s="1">
        <v>0</v>
      </c>
      <c r="F164" s="1">
        <v>0</v>
      </c>
      <c r="G164" s="2">
        <f t="shared" si="0"/>
        <v>3072.8760000000002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2052188</v>
      </c>
      <c r="D165" s="1">
        <f>'PR-RAS'!E169</f>
        <v>3068283.09</v>
      </c>
      <c r="E165" s="1">
        <v>0</v>
      </c>
      <c r="F165" s="1">
        <v>0</v>
      </c>
      <c r="G165" s="2">
        <f t="shared" si="0"/>
        <v>1342955.6855200001</v>
      </c>
      <c r="H165" s="2">
        <f t="shared" si="1"/>
        <v>8.9999999850988388E-2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900620</v>
      </c>
      <c r="D166" s="1">
        <f>'PR-RAS'!E170</f>
        <v>1337571.9099999999</v>
      </c>
      <c r="E166" s="1">
        <v>0</v>
      </c>
      <c r="F166" s="1">
        <v>0</v>
      </c>
      <c r="G166" s="2">
        <f t="shared" si="0"/>
        <v>590001.03029999998</v>
      </c>
      <c r="H166" s="2">
        <f t="shared" si="1"/>
        <v>9.0000000083819032E-2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932519</v>
      </c>
      <c r="D168" s="1">
        <f>'PR-RAS'!E172</f>
        <v>1494562.84</v>
      </c>
      <c r="E168" s="1">
        <v>0</v>
      </c>
      <c r="F168" s="1">
        <v>0</v>
      </c>
      <c r="G168" s="2">
        <f t="shared" si="0"/>
        <v>654914.66156000004</v>
      </c>
      <c r="H168" s="2">
        <f t="shared" si="1"/>
        <v>0.15999999991618097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147516</v>
      </c>
      <c r="D169" s="1">
        <f>'PR-RAS'!E173</f>
        <v>53848.82</v>
      </c>
      <c r="E169" s="1">
        <v>0</v>
      </c>
      <c r="F169" s="1">
        <v>0</v>
      </c>
      <c r="G169" s="2">
        <f t="shared" si="0"/>
        <v>42875.891520000005</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66381</v>
      </c>
      <c r="D170" s="1">
        <f>'PR-RAS'!E174</f>
        <v>175148.29</v>
      </c>
      <c r="E170" s="1">
        <v>0</v>
      </c>
      <c r="F170" s="1">
        <v>0</v>
      </c>
      <c r="G170" s="2">
        <f t="shared" si="0"/>
        <v>70418.511020000005</v>
      </c>
      <c r="H170" s="2">
        <f t="shared" si="1"/>
        <v>0.29000000000814907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5152</v>
      </c>
      <c r="D172" s="1">
        <f>'PR-RAS'!E176</f>
        <v>7151.23</v>
      </c>
      <c r="E172" s="1">
        <v>0</v>
      </c>
      <c r="F172" s="1">
        <v>0</v>
      </c>
      <c r="G172" s="2">
        <f t="shared" si="0"/>
        <v>3326.7126600000001</v>
      </c>
      <c r="H172" s="2">
        <f t="shared" si="1"/>
        <v>0.22999999999956344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8678304</v>
      </c>
      <c r="D173" s="1">
        <f>'PR-RAS'!E177</f>
        <v>11532483.76</v>
      </c>
      <c r="E173" s="1">
        <v>0</v>
      </c>
      <c r="F173" s="1">
        <v>0</v>
      </c>
      <c r="G173" s="2">
        <f t="shared" si="0"/>
        <v>5459842.701439999</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300335</v>
      </c>
      <c r="D174" s="1">
        <f>'PR-RAS'!E178</f>
        <v>281542.44</v>
      </c>
      <c r="E174" s="1">
        <v>0</v>
      </c>
      <c r="F174" s="1">
        <v>0</v>
      </c>
      <c r="G174" s="2">
        <f t="shared" si="0"/>
        <v>149371.63923999999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503319</v>
      </c>
      <c r="D175" s="1">
        <f>'PR-RAS'!E179</f>
        <v>780842.37</v>
      </c>
      <c r="E175" s="1">
        <v>0</v>
      </c>
      <c r="F175" s="1">
        <v>0</v>
      </c>
      <c r="G175" s="2">
        <f t="shared" si="0"/>
        <v>359310.65075999999</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225474</v>
      </c>
      <c r="D176" s="1">
        <f>'PR-RAS'!E180</f>
        <v>210078.41</v>
      </c>
      <c r="E176" s="1">
        <v>0</v>
      </c>
      <c r="F176" s="1">
        <v>0</v>
      </c>
      <c r="G176" s="2">
        <f t="shared" si="0"/>
        <v>112985.39350000001</v>
      </c>
      <c r="H176" s="2">
        <f t="shared" si="1"/>
        <v>0.41000000000349246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320517</v>
      </c>
      <c r="D177" s="1">
        <f>'PR-RAS'!E181</f>
        <v>345320.74</v>
      </c>
      <c r="E177" s="1">
        <v>0</v>
      </c>
      <c r="F177" s="1">
        <v>0</v>
      </c>
      <c r="G177" s="2">
        <f t="shared" si="0"/>
        <v>177963.89247999998</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632757</v>
      </c>
      <c r="D178" s="1">
        <f>'PR-RAS'!E182</f>
        <v>998300.14</v>
      </c>
      <c r="E178" s="1">
        <v>0</v>
      </c>
      <c r="F178" s="1">
        <v>0</v>
      </c>
      <c r="G178" s="2">
        <f t="shared" si="0"/>
        <v>465396.23856000003</v>
      </c>
      <c r="H178" s="2">
        <f t="shared" si="1"/>
        <v>0.14000000001396984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462949</v>
      </c>
      <c r="D179" s="1">
        <f>'PR-RAS'!E183</f>
        <v>508699.62</v>
      </c>
      <c r="E179" s="1">
        <v>0</v>
      </c>
      <c r="F179" s="1">
        <v>0</v>
      </c>
      <c r="G179" s="2">
        <f t="shared" si="0"/>
        <v>263501.98671999999</v>
      </c>
      <c r="H179" s="2">
        <f t="shared" si="1"/>
        <v>0.38000000000465661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5336840</v>
      </c>
      <c r="D180" s="1">
        <f>'PR-RAS'!E184</f>
        <v>7288352.1399999997</v>
      </c>
      <c r="E180" s="1">
        <v>0</v>
      </c>
      <c r="F180" s="1">
        <v>0</v>
      </c>
      <c r="G180" s="2">
        <f t="shared" si="0"/>
        <v>3564524.42612</v>
      </c>
      <c r="H180" s="2">
        <f t="shared" si="1"/>
        <v>0.13999999966472387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228561</v>
      </c>
      <c r="D181" s="1">
        <f>'PR-RAS'!E185</f>
        <v>264751.58</v>
      </c>
      <c r="E181" s="1">
        <v>0</v>
      </c>
      <c r="F181" s="1">
        <v>0</v>
      </c>
      <c r="G181" s="2">
        <f t="shared" si="0"/>
        <v>136451.54879999999</v>
      </c>
      <c r="H181" s="2">
        <f t="shared" si="1"/>
        <v>0.41999999998370185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667552</v>
      </c>
      <c r="D182" s="1">
        <f>'PR-RAS'!E186</f>
        <v>854596.32</v>
      </c>
      <c r="E182" s="1">
        <v>0</v>
      </c>
      <c r="F182" s="1">
        <v>0</v>
      </c>
      <c r="G182" s="2">
        <f t="shared" si="0"/>
        <v>430190.77983999992</v>
      </c>
      <c r="H182" s="2">
        <f t="shared" si="1"/>
        <v>0.31999999994877726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206695</v>
      </c>
      <c r="D183" s="1">
        <f>'PR-RAS'!E187</f>
        <v>708860.39</v>
      </c>
      <c r="E183" s="1">
        <v>0</v>
      </c>
      <c r="F183" s="1">
        <v>0</v>
      </c>
      <c r="G183" s="2">
        <f t="shared" si="0"/>
        <v>295643.67196000001</v>
      </c>
      <c r="H183" s="2">
        <f t="shared" si="1"/>
        <v>0.39000000001396984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694595</v>
      </c>
      <c r="D184" s="1">
        <f>'PR-RAS'!E188</f>
        <v>828342.56</v>
      </c>
      <c r="E184" s="1">
        <v>0</v>
      </c>
      <c r="F184" s="1">
        <v>0</v>
      </c>
      <c r="G184" s="2">
        <f t="shared" si="0"/>
        <v>430284.26196000003</v>
      </c>
      <c r="H184" s="2">
        <f t="shared" si="1"/>
        <v>0.43999999994412065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109085</v>
      </c>
      <c r="D186" s="1">
        <f>'PR-RAS'!E190</f>
        <v>82427.98</v>
      </c>
      <c r="E186" s="1">
        <v>0</v>
      </c>
      <c r="F186" s="1">
        <v>0</v>
      </c>
      <c r="G186" s="2">
        <f t="shared" si="0"/>
        <v>50679.07759999999</v>
      </c>
      <c r="H186" s="2">
        <f t="shared" si="1"/>
        <v>2.0000000004074536E-2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70964</v>
      </c>
      <c r="D187" s="1">
        <f>'PR-RAS'!E191</f>
        <v>376175.12</v>
      </c>
      <c r="E187" s="1">
        <v>0</v>
      </c>
      <c r="F187" s="1">
        <v>0</v>
      </c>
      <c r="G187" s="2">
        <f t="shared" si="0"/>
        <v>153136.44863999999</v>
      </c>
      <c r="H187" s="2">
        <f t="shared" si="1"/>
        <v>0.11999999999534339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62683</v>
      </c>
      <c r="D188" s="1">
        <f>'PR-RAS'!E192</f>
        <v>70399.59</v>
      </c>
      <c r="E188" s="1">
        <v>0</v>
      </c>
      <c r="F188" s="1">
        <v>0</v>
      </c>
      <c r="G188" s="2">
        <f t="shared" si="0"/>
        <v>38051.167659999999</v>
      </c>
      <c r="H188" s="2">
        <f t="shared" si="1"/>
        <v>0.41000000000349246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79525</v>
      </c>
      <c r="D189" s="1">
        <f>'PR-RAS'!E193</f>
        <v>88413.05</v>
      </c>
      <c r="E189" s="1">
        <v>0</v>
      </c>
      <c r="F189" s="1">
        <v>0</v>
      </c>
      <c r="G189" s="2">
        <f t="shared" si="0"/>
        <v>48194.006800000003</v>
      </c>
      <c r="H189" s="2">
        <f t="shared" si="1"/>
        <v>5.0000000002910383E-2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372338</v>
      </c>
      <c r="D191" s="1">
        <f>'PR-RAS'!E195</f>
        <v>210926.82</v>
      </c>
      <c r="E191" s="1">
        <v>0</v>
      </c>
      <c r="F191" s="1">
        <v>0</v>
      </c>
      <c r="G191" s="2">
        <f t="shared" si="0"/>
        <v>150896.41159999999</v>
      </c>
      <c r="H191" s="2">
        <f t="shared" si="1"/>
        <v>0.17999999999301508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36426</v>
      </c>
      <c r="D192" s="1">
        <f>'PR-RAS'!E196</f>
        <v>59970.080000000002</v>
      </c>
      <c r="E192" s="1">
        <v>0</v>
      </c>
      <c r="F192" s="1">
        <v>0</v>
      </c>
      <c r="G192" s="2">
        <f t="shared" si="0"/>
        <v>29865.936560000002</v>
      </c>
      <c r="H192" s="2">
        <f t="shared" si="1"/>
        <v>8.000000000174623E-2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36426</v>
      </c>
      <c r="D206" s="1">
        <f>'PR-RAS'!E210</f>
        <v>59970.080000000002</v>
      </c>
      <c r="E206" s="1">
        <v>0</v>
      </c>
      <c r="F206" s="1">
        <v>0</v>
      </c>
      <c r="G206" s="2">
        <f t="shared" si="0"/>
        <v>32055.0628</v>
      </c>
      <c r="H206" s="2">
        <f t="shared" si="1"/>
        <v>8.000000000174623E-2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27372</v>
      </c>
      <c r="D207" s="1">
        <f>'PR-RAS'!E211</f>
        <v>43935.46</v>
      </c>
      <c r="E207" s="1">
        <v>0</v>
      </c>
      <c r="F207" s="1">
        <v>0</v>
      </c>
      <c r="G207" s="2">
        <f t="shared" si="0"/>
        <v>23740.041519999999</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8049</v>
      </c>
      <c r="D208" s="1">
        <f>'PR-RAS'!E212</f>
        <v>10944.57</v>
      </c>
      <c r="E208" s="1">
        <v>0</v>
      </c>
      <c r="F208" s="1">
        <v>0</v>
      </c>
      <c r="G208" s="2">
        <f t="shared" si="0"/>
        <v>6197.1949799999993</v>
      </c>
      <c r="H208" s="2">
        <f t="shared" si="1"/>
        <v>0.43000000000029104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982</v>
      </c>
      <c r="D209" s="1">
        <f>'PR-RAS'!E213</f>
        <v>590.04999999999995</v>
      </c>
      <c r="E209" s="1">
        <v>0</v>
      </c>
      <c r="F209" s="1">
        <v>0</v>
      </c>
      <c r="G209" s="2">
        <f t="shared" si="0"/>
        <v>449.71679999999998</v>
      </c>
      <c r="H209" s="2">
        <f t="shared" si="1"/>
        <v>4.9999999999954525E-2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v>
      </c>
      <c r="D210" s="1">
        <f>'PR-RAS'!E214</f>
        <v>4500</v>
      </c>
      <c r="E210" s="1">
        <v>0</v>
      </c>
      <c r="F210" s="1">
        <v>0</v>
      </c>
      <c r="G210" s="2">
        <f t="shared" si="0"/>
        <v>1885.807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96297.72</v>
      </c>
      <c r="E220" s="1">
        <v>0</v>
      </c>
      <c r="F220" s="1">
        <v>0</v>
      </c>
      <c r="G220" s="2">
        <f t="shared" si="0"/>
        <v>42178.401360000003</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13197.11</v>
      </c>
      <c r="E224" s="1">
        <v>0</v>
      </c>
      <c r="F224" s="1">
        <v>0</v>
      </c>
      <c r="G224" s="2">
        <f t="shared" si="0"/>
        <v>5885.9110600000004</v>
      </c>
      <c r="H224" s="2">
        <f t="shared" si="1"/>
        <v>0.11000000000058208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13197.11</v>
      </c>
      <c r="E225" s="1">
        <v>0</v>
      </c>
      <c r="F225" s="1">
        <v>0</v>
      </c>
      <c r="G225" s="2">
        <f t="shared" si="0"/>
        <v>5912.3052800000005</v>
      </c>
      <c r="H225" s="2">
        <f t="shared" si="1"/>
        <v>0.11000000000058208</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83100.61</v>
      </c>
      <c r="E243" s="1">
        <v>0</v>
      </c>
      <c r="F243" s="1">
        <v>0</v>
      </c>
      <c r="G243" s="2">
        <f t="shared" si="0"/>
        <v>40220.695240000001</v>
      </c>
      <c r="H243" s="2">
        <f t="shared" si="1"/>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83100.61</v>
      </c>
      <c r="E244" s="1">
        <v>0</v>
      </c>
      <c r="F244" s="1">
        <v>0</v>
      </c>
      <c r="G244" s="2">
        <f t="shared" si="0"/>
        <v>40386.896459999996</v>
      </c>
      <c r="H244" s="2">
        <f t="shared" si="1"/>
        <v>0.38999999999941792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52900</v>
      </c>
      <c r="D248" s="1">
        <f>'PR-RAS'!E252</f>
        <v>15000</v>
      </c>
      <c r="E248" s="1">
        <v>0</v>
      </c>
      <c r="F248" s="1">
        <v>0</v>
      </c>
      <c r="G248" s="2">
        <f t="shared" si="0"/>
        <v>20476.3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52900</v>
      </c>
      <c r="D255" s="1">
        <f>'PR-RAS'!E259</f>
        <v>15000</v>
      </c>
      <c r="E255" s="1">
        <v>0</v>
      </c>
      <c r="F255" s="1">
        <v>0</v>
      </c>
      <c r="G255" s="2">
        <f t="shared" si="0"/>
        <v>21056.6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52900</v>
      </c>
      <c r="D256" s="1">
        <f>'PR-RAS'!E260</f>
        <v>15000</v>
      </c>
      <c r="E256" s="1">
        <v>0</v>
      </c>
      <c r="F256" s="1">
        <v>0</v>
      </c>
      <c r="G256" s="2">
        <f t="shared" si="0"/>
        <v>21139.5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224781</v>
      </c>
      <c r="D259" s="1">
        <f>'PR-RAS'!E263</f>
        <v>140845.5</v>
      </c>
      <c r="E259" s="1">
        <v>0</v>
      </c>
      <c r="F259" s="1">
        <v>0</v>
      </c>
      <c r="G259" s="2">
        <f t="shared" si="0"/>
        <v>130669.776</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224781</v>
      </c>
      <c r="D260" s="1">
        <f>'PR-RAS'!E264</f>
        <v>137470.5</v>
      </c>
      <c r="E260" s="1">
        <v>0</v>
      </c>
      <c r="F260" s="1">
        <v>0</v>
      </c>
      <c r="G260" s="2">
        <f t="shared" si="0"/>
        <v>129427.99800000001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224781</v>
      </c>
      <c r="D261" s="1">
        <f>'PR-RAS'!E265</f>
        <v>137470.5</v>
      </c>
      <c r="E261" s="1">
        <v>0</v>
      </c>
      <c r="F261" s="1">
        <v>0</v>
      </c>
      <c r="G261" s="2">
        <f t="shared" si="0"/>
        <v>129927.72</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3375</v>
      </c>
      <c r="E269" s="1">
        <v>0</v>
      </c>
      <c r="F269" s="1">
        <v>0</v>
      </c>
      <c r="G269" s="2">
        <f t="shared" si="8"/>
        <v>1809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3375</v>
      </c>
      <c r="E273" s="1">
        <v>0</v>
      </c>
      <c r="F273" s="1">
        <v>0</v>
      </c>
      <c r="G273" s="2">
        <f t="shared" si="8"/>
        <v>1836.0000000000002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76552549</v>
      </c>
      <c r="D285" s="1">
        <f>'PR-RAS'!E289</f>
        <v>90864683.24000001</v>
      </c>
      <c r="E285" s="1">
        <v>0</v>
      </c>
      <c r="F285" s="1">
        <v>0</v>
      </c>
      <c r="G285" s="2">
        <f t="shared" si="8"/>
        <v>73352063.996319994</v>
      </c>
      <c r="H285" s="2">
        <f t="shared" si="9"/>
        <v>0.24000000953674316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6955901</v>
      </c>
      <c r="D286" s="1">
        <f>'PR-RAS'!E290</f>
        <v>3345605.3199999928</v>
      </c>
      <c r="E286" s="1">
        <v>0</v>
      </c>
      <c r="F286" s="1">
        <v>0</v>
      </c>
      <c r="G286" s="2">
        <f t="shared" si="8"/>
        <v>3889426.8173999954</v>
      </c>
      <c r="H286" s="2">
        <f t="shared" si="9"/>
        <v>0.31999999284744263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5821343</v>
      </c>
      <c r="D289" s="1">
        <f>'PR-RAS'!E293</f>
        <v>1764722.12</v>
      </c>
      <c r="E289" s="1">
        <v>0</v>
      </c>
      <c r="F289" s="1">
        <v>0</v>
      </c>
      <c r="G289" s="2">
        <f t="shared" si="8"/>
        <v>2693026.7251200001</v>
      </c>
      <c r="H289" s="2">
        <f t="shared" si="9"/>
        <v>0.12000000011175871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1949778</v>
      </c>
      <c r="D290" s="1">
        <f>'PR-RAS'!E294</f>
        <v>2054223.73</v>
      </c>
      <c r="E290" s="1">
        <v>0</v>
      </c>
      <c r="F290" s="1">
        <v>0</v>
      </c>
      <c r="G290" s="2">
        <f t="shared" si="8"/>
        <v>1750827.1579399998</v>
      </c>
      <c r="H290" s="2">
        <f t="shared" si="9"/>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77442</v>
      </c>
      <c r="D291" s="1">
        <f>'PR-RAS'!E295</f>
        <v>17041.5</v>
      </c>
      <c r="E291" s="1">
        <v>0</v>
      </c>
      <c r="F291" s="1">
        <v>0</v>
      </c>
      <c r="G291" s="2">
        <f t="shared" si="8"/>
        <v>32342.249999999996</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2899280</v>
      </c>
      <c r="D345" s="1">
        <f>'PR-RAS'!E350</f>
        <v>2306512.5099999998</v>
      </c>
      <c r="E345" s="1">
        <v>0</v>
      </c>
      <c r="F345" s="1">
        <v>0</v>
      </c>
      <c r="G345" s="2">
        <f t="shared" si="8"/>
        <v>2584232.9268799997</v>
      </c>
      <c r="H345" s="2">
        <f t="shared" si="9"/>
        <v>0.49000000022351742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2832539</v>
      </c>
      <c r="D358" s="1">
        <f>'PR-RAS'!E363</f>
        <v>2209750.3499999996</v>
      </c>
      <c r="E358" s="1">
        <v>0</v>
      </c>
      <c r="F358" s="1">
        <v>0</v>
      </c>
      <c r="G358" s="2">
        <f t="shared" si="8"/>
        <v>2588978.1728999997</v>
      </c>
      <c r="H358" s="2">
        <f t="shared" si="9"/>
        <v>0.34999999962747097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1899561</v>
      </c>
      <c r="D359" s="1">
        <f>'PR-RAS'!E364</f>
        <v>784859.29</v>
      </c>
      <c r="E359" s="1">
        <v>0</v>
      </c>
      <c r="F359" s="1">
        <v>0</v>
      </c>
      <c r="G359" s="2">
        <f t="shared" si="8"/>
        <v>1242002.0896399999</v>
      </c>
      <c r="H359" s="2">
        <f t="shared" si="9"/>
        <v>0.2900000000372529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1899561</v>
      </c>
      <c r="D361" s="1">
        <f>'PR-RAS'!E366</f>
        <v>784859.29</v>
      </c>
      <c r="E361" s="1">
        <v>0</v>
      </c>
      <c r="F361" s="1">
        <v>0</v>
      </c>
      <c r="G361" s="2">
        <f t="shared" si="8"/>
        <v>1248940.6488000001</v>
      </c>
      <c r="H361" s="2">
        <f t="shared" si="9"/>
        <v>0.2900000000372529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674270</v>
      </c>
      <c r="D364" s="1">
        <f>'PR-RAS'!E369</f>
        <v>1156252.2999999998</v>
      </c>
      <c r="E364" s="1">
        <v>0</v>
      </c>
      <c r="F364" s="1">
        <v>0</v>
      </c>
      <c r="G364" s="2">
        <f t="shared" si="8"/>
        <v>1084199.1797999998</v>
      </c>
      <c r="H364" s="2">
        <f t="shared" si="9"/>
        <v>0.29999999981373549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668645</v>
      </c>
      <c r="D365" s="1">
        <f>'PR-RAS'!E370</f>
        <v>1104142.92</v>
      </c>
      <c r="E365" s="1">
        <v>0</v>
      </c>
      <c r="F365" s="1">
        <v>0</v>
      </c>
      <c r="G365" s="2">
        <f t="shared" si="8"/>
        <v>1047202.8257599999</v>
      </c>
      <c r="H365" s="2">
        <f t="shared" si="9"/>
        <v>8.0000000074505806E-2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5625</v>
      </c>
      <c r="D367" s="1">
        <f>'PR-RAS'!E372</f>
        <v>52109.38</v>
      </c>
      <c r="E367" s="1">
        <v>0</v>
      </c>
      <c r="F367" s="1">
        <v>0</v>
      </c>
      <c r="G367" s="2">
        <f t="shared" si="8"/>
        <v>40202.816159999995</v>
      </c>
      <c r="H367" s="2">
        <f t="shared" si="9"/>
        <v>0.37999999999738066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258708</v>
      </c>
      <c r="D378" s="1">
        <f>'PR-RAS'!E383</f>
        <v>268638.76</v>
      </c>
      <c r="E378" s="1">
        <v>0</v>
      </c>
      <c r="F378" s="1">
        <v>0</v>
      </c>
      <c r="G378" s="2">
        <f t="shared" si="8"/>
        <v>300086.54103999998</v>
      </c>
      <c r="H378" s="2">
        <f t="shared" si="9"/>
        <v>0.23999999999068677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258708</v>
      </c>
      <c r="D379" s="1">
        <f>'PR-RAS'!E384</f>
        <v>268638.76</v>
      </c>
      <c r="E379" s="1">
        <v>0</v>
      </c>
      <c r="F379" s="1">
        <v>0</v>
      </c>
      <c r="G379" s="2">
        <f t="shared" si="8"/>
        <v>300882.52656000003</v>
      </c>
      <c r="H379" s="2">
        <f t="shared" si="9"/>
        <v>0.23999999999068677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66741</v>
      </c>
      <c r="D395" s="1">
        <f>'PR-RAS'!E400</f>
        <v>96762.16</v>
      </c>
      <c r="E395" s="1">
        <v>0</v>
      </c>
      <c r="F395" s="1">
        <v>0</v>
      </c>
      <c r="G395" s="2">
        <f t="shared" si="8"/>
        <v>102544.53608000001</v>
      </c>
      <c r="H395" s="2">
        <f t="shared" si="9"/>
        <v>0.16000000000349246</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66741</v>
      </c>
      <c r="D396" s="1">
        <f>'PR-RAS'!E401</f>
        <v>96762.16</v>
      </c>
      <c r="E396" s="1">
        <v>0</v>
      </c>
      <c r="F396" s="1">
        <v>0</v>
      </c>
      <c r="G396" s="2">
        <f t="shared" si="8"/>
        <v>102804.80140000001</v>
      </c>
      <c r="H396" s="2">
        <f t="shared" si="9"/>
        <v>0.16000000000349246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2899280</v>
      </c>
      <c r="D403" s="1">
        <f>'PR-RAS'!E408</f>
        <v>2306512.5099999998</v>
      </c>
      <c r="E403" s="1">
        <v>0</v>
      </c>
      <c r="F403" s="1">
        <v>0</v>
      </c>
      <c r="G403" s="2">
        <f t="shared" si="8"/>
        <v>3019946.6180400001</v>
      </c>
      <c r="H403" s="2">
        <f t="shared" si="9"/>
        <v>0.49000000022351742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83508450</v>
      </c>
      <c r="D407" s="1">
        <f>'PR-RAS'!E412</f>
        <v>94210288.560000002</v>
      </c>
      <c r="E407" s="1">
        <v>0</v>
      </c>
      <c r="F407" s="1">
        <v>0</v>
      </c>
      <c r="G407" s="2">
        <f t="shared" si="8"/>
        <v>110403185.01072001</v>
      </c>
      <c r="H407" s="2">
        <f t="shared" si="9"/>
        <v>0.43999999761581421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79451829</v>
      </c>
      <c r="D408" s="1">
        <f>'PR-RAS'!E413</f>
        <v>93171195.750000015</v>
      </c>
      <c r="E408" s="1">
        <v>0</v>
      </c>
      <c r="F408" s="1">
        <v>0</v>
      </c>
      <c r="G408" s="2">
        <f t="shared" si="8"/>
        <v>108178247.74350001</v>
      </c>
      <c r="H408" s="2">
        <f t="shared" si="9"/>
        <v>0.24999998509883881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4056621</v>
      </c>
      <c r="D409" s="1">
        <f>'PR-RAS'!E414</f>
        <v>1039092.8099999875</v>
      </c>
      <c r="E409" s="1">
        <v>0</v>
      </c>
      <c r="F409" s="1">
        <v>0</v>
      </c>
      <c r="G409" s="2">
        <f t="shared" si="8"/>
        <v>2503001.1009599897</v>
      </c>
      <c r="H409" s="2">
        <f t="shared" si="9"/>
        <v>0.1900000125169754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5821343</v>
      </c>
      <c r="D412" s="1">
        <f>'PR-RAS'!E417</f>
        <v>1764722.12</v>
      </c>
      <c r="E412" s="1">
        <v>0</v>
      </c>
      <c r="F412" s="1">
        <v>0</v>
      </c>
      <c r="G412" s="2">
        <f t="shared" si="8"/>
        <v>3843173.5556399999</v>
      </c>
      <c r="H412" s="2">
        <f t="shared" si="9"/>
        <v>0.12000000011175871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1949778</v>
      </c>
      <c r="D413" s="1">
        <f>'PR-RAS'!E418</f>
        <v>2054223.73</v>
      </c>
      <c r="E413" s="1">
        <v>0</v>
      </c>
      <c r="F413" s="1">
        <v>0</v>
      </c>
      <c r="G413" s="2">
        <f t="shared" si="8"/>
        <v>2495988.8895199997</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83508450</v>
      </c>
      <c r="D633" s="1">
        <f>'PR-RAS'!E639</f>
        <v>94210288.560000002</v>
      </c>
      <c r="E633" s="1">
        <v>0</v>
      </c>
      <c r="F633" s="1">
        <v>0</v>
      </c>
      <c r="G633" s="2">
        <f t="shared" si="10"/>
        <v>171859145.13984001</v>
      </c>
      <c r="H633" s="2">
        <f t="shared" si="11"/>
        <v>0.43999999761581421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79451829</v>
      </c>
      <c r="D634" s="1">
        <f>'PR-RAS'!E640</f>
        <v>93171195.750000015</v>
      </c>
      <c r="E634" s="1">
        <v>0</v>
      </c>
      <c r="F634" s="1">
        <v>0</v>
      </c>
      <c r="G634" s="2">
        <f t="shared" si="10"/>
        <v>168247741.57650003</v>
      </c>
      <c r="H634" s="2">
        <f t="shared" si="11"/>
        <v>0.24999998509883881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4056621</v>
      </c>
      <c r="D635" s="1">
        <f>'PR-RAS'!E641</f>
        <v>1039092.8099999875</v>
      </c>
      <c r="E635" s="1">
        <v>0</v>
      </c>
      <c r="F635" s="1">
        <v>0</v>
      </c>
      <c r="G635" s="2">
        <f t="shared" si="10"/>
        <v>3889467.3970799842</v>
      </c>
      <c r="H635" s="2">
        <f t="shared" si="11"/>
        <v>0.1900000125169754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5821343</v>
      </c>
      <c r="D638" s="1">
        <f>'PR-RAS'!E644</f>
        <v>1764722.12</v>
      </c>
      <c r="E638" s="1">
        <v>0</v>
      </c>
      <c r="F638" s="1">
        <v>0</v>
      </c>
      <c r="G638" s="2">
        <f t="shared" si="10"/>
        <v>5956451.4718800001</v>
      </c>
      <c r="H638" s="2">
        <f t="shared" si="11"/>
        <v>0.12000000011175871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1764722</v>
      </c>
      <c r="D640" s="1">
        <f>'PR-RAS'!E646</f>
        <v>725629.31000001263</v>
      </c>
      <c r="E640" s="1">
        <v>0</v>
      </c>
      <c r="F640" s="1">
        <v>0</v>
      </c>
      <c r="G640" s="2">
        <f t="shared" si="10"/>
        <v>2055011.6161800162</v>
      </c>
      <c r="H640" s="2">
        <f t="shared" si="11"/>
        <v>0.31000001262873411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15750534</v>
      </c>
      <c r="D642" s="1">
        <f>'PR-RAS'!E649</f>
        <v>18956193</v>
      </c>
      <c r="E642" s="1">
        <v>0</v>
      </c>
      <c r="F642" s="1">
        <v>0</v>
      </c>
      <c r="G642" s="2">
        <f t="shared" si="10"/>
        <v>34397931.719999999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35669681</v>
      </c>
      <c r="D643" s="1">
        <f>'PR-RAS'!E650</f>
        <v>49511247.270000003</v>
      </c>
      <c r="E643" s="1">
        <v>0</v>
      </c>
      <c r="F643" s="1">
        <v>0</v>
      </c>
      <c r="G643" s="2">
        <f t="shared" si="10"/>
        <v>86472376.696680009</v>
      </c>
      <c r="H643" s="2">
        <f t="shared" si="11"/>
        <v>0.27000000327825546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32464022</v>
      </c>
      <c r="D644" s="1">
        <f>'PR-RAS'!E651</f>
        <v>42143474.579999998</v>
      </c>
      <c r="E644" s="1">
        <v>0</v>
      </c>
      <c r="F644" s="1">
        <v>0</v>
      </c>
      <c r="G644" s="2">
        <f t="shared" si="10"/>
        <v>75070874.455880001</v>
      </c>
      <c r="H644" s="2">
        <f t="shared" si="11"/>
        <v>0.42000000178813934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18956193</v>
      </c>
      <c r="D645" s="1">
        <f>'PR-RAS'!E652</f>
        <v>26323965.690000013</v>
      </c>
      <c r="E645" s="1">
        <v>0</v>
      </c>
      <c r="F645" s="1">
        <v>0</v>
      </c>
      <c r="G645" s="2">
        <f t="shared" si="10"/>
        <v>46113056.100720018</v>
      </c>
      <c r="H645" s="2">
        <f t="shared" si="11"/>
        <v>0.3099999874830246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238</v>
      </c>
      <c r="D647" s="1">
        <f>'PR-RAS'!E654</f>
        <v>238</v>
      </c>
      <c r="E647" s="1">
        <v>0</v>
      </c>
      <c r="F647" s="1">
        <v>0</v>
      </c>
      <c r="G647" s="2">
        <f t="shared" si="10"/>
        <v>461.24400000000003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227</v>
      </c>
      <c r="D649" s="1">
        <f>'PR-RAS'!E656</f>
        <v>234</v>
      </c>
      <c r="E649" s="1">
        <v>0</v>
      </c>
      <c r="F649" s="1">
        <v>0</v>
      </c>
      <c r="G649" s="2">
        <f t="shared" si="10"/>
        <v>450.36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100000</v>
      </c>
      <c r="D669" s="1">
        <f>'PR-RAS'!E676</f>
        <v>100000</v>
      </c>
      <c r="E669" s="1">
        <v>0</v>
      </c>
      <c r="F669" s="1">
        <v>0</v>
      </c>
      <c r="G669" s="2">
        <f t="shared" si="10"/>
        <v>200400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16736709</v>
      </c>
      <c r="D703" s="1">
        <f>'PR-RAS'!E710</f>
        <v>17614410.82</v>
      </c>
      <c r="E703" s="1">
        <v>0</v>
      </c>
      <c r="F703" s="1">
        <v>0</v>
      </c>
      <c r="G703" s="2">
        <f t="shared" si="10"/>
        <v>36479802.509279996</v>
      </c>
      <c r="H703" s="2">
        <f t="shared" si="11"/>
        <v>0.17999999970197678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1764626</v>
      </c>
      <c r="D705" s="1">
        <f>'PR-RAS'!E712</f>
        <v>3074</v>
      </c>
      <c r="E705" s="1">
        <v>0</v>
      </c>
      <c r="F705" s="1">
        <v>0</v>
      </c>
      <c r="G705" s="2">
        <f t="shared" si="10"/>
        <v>1246624.8959999999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137353</v>
      </c>
      <c r="D709" s="1">
        <f>'PR-RAS'!E716</f>
        <v>15794.02</v>
      </c>
      <c r="E709" s="1">
        <v>0</v>
      </c>
      <c r="F709" s="1">
        <v>0</v>
      </c>
      <c r="G709" s="2">
        <f t="shared" si="10"/>
        <v>119610.25632</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29589</v>
      </c>
      <c r="D710" s="1">
        <f>'PR-RAS'!E717</f>
        <v>72524.990000000005</v>
      </c>
      <c r="E710" s="1">
        <v>0</v>
      </c>
      <c r="F710" s="1">
        <v>0</v>
      </c>
      <c r="G710" s="2">
        <f t="shared" si="10"/>
        <v>123819.03681999999</v>
      </c>
      <c r="H710" s="2">
        <f t="shared" si="11"/>
        <v>9.9999999947613105E-3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588862</v>
      </c>
      <c r="D711" s="1">
        <f>'PR-RAS'!E718</f>
        <v>1063123.49</v>
      </c>
      <c r="E711" s="1">
        <v>0</v>
      </c>
      <c r="F711" s="1">
        <v>0</v>
      </c>
      <c r="G711" s="2">
        <f t="shared" si="10"/>
        <v>1927727.3757999998</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456755</v>
      </c>
      <c r="D713" s="1">
        <f>'PR-RAS'!E720</f>
        <v>500445.3</v>
      </c>
      <c r="E713" s="1">
        <v>0</v>
      </c>
      <c r="F713" s="1">
        <v>0</v>
      </c>
      <c r="G713" s="2">
        <f t="shared" si="10"/>
        <v>1037843.6672</v>
      </c>
      <c r="H713" s="2">
        <f t="shared" si="11"/>
        <v>0.29999999998835847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2565705</v>
      </c>
      <c r="D714" s="1">
        <f>'PR-RAS'!E721</f>
        <v>2656763.5700000003</v>
      </c>
      <c r="E714" s="1">
        <v>0</v>
      </c>
      <c r="F714" s="1">
        <v>0</v>
      </c>
      <c r="G714" s="2">
        <f t="shared" si="10"/>
        <v>5617892.5158200003</v>
      </c>
      <c r="H714" s="2">
        <f t="shared" si="11"/>
        <v>0.42999999970197678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1863167</v>
      </c>
      <c r="D715" s="1">
        <f>'PR-RAS'!E722</f>
        <v>3568735.63</v>
      </c>
      <c r="E715" s="1">
        <v>0</v>
      </c>
      <c r="F715" s="1">
        <v>0</v>
      </c>
      <c r="G715" s="2">
        <f t="shared" si="10"/>
        <v>6426455.7176399995</v>
      </c>
      <c r="H715" s="2">
        <f t="shared" si="11"/>
        <v>0.37000000011175871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531044</v>
      </c>
      <c r="D716" s="1">
        <f>'PR-RAS'!E723</f>
        <v>786103.43</v>
      </c>
      <c r="E716" s="1">
        <v>0</v>
      </c>
      <c r="F716" s="1">
        <v>0</v>
      </c>
      <c r="G716" s="2">
        <f t="shared" si="10"/>
        <v>1503824.3649000002</v>
      </c>
      <c r="H716" s="2">
        <f t="shared" si="11"/>
        <v>0.43000000005122274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44900</v>
      </c>
      <c r="D812" s="1">
        <f>'PR-RAS'!E819</f>
        <v>0</v>
      </c>
      <c r="E812" s="1">
        <v>0</v>
      </c>
      <c r="F812" s="1">
        <v>0</v>
      </c>
      <c r="G812" s="2">
        <f t="shared" si="18"/>
        <v>36413.9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8000</v>
      </c>
      <c r="D815" s="1">
        <f>'PR-RAS'!E822</f>
        <v>15000</v>
      </c>
      <c r="E815" s="1">
        <v>0</v>
      </c>
      <c r="F815" s="1">
        <v>0</v>
      </c>
      <c r="G815" s="2">
        <f t="shared" si="18"/>
        <v>30931.999999999996</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15000</v>
      </c>
      <c r="D822" s="1">
        <f>'PR-RAS'!E829</f>
        <v>8000</v>
      </c>
      <c r="E822" s="1">
        <v>0</v>
      </c>
      <c r="F822" s="1">
        <v>0</v>
      </c>
      <c r="G822" s="2">
        <f t="shared" si="18"/>
        <v>25451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111421785</v>
      </c>
      <c r="D984" s="6">
        <f>BILANCA!E6</f>
        <v>111158253.34999999</v>
      </c>
      <c r="E984" s="6">
        <v>0</v>
      </c>
      <c r="F984" s="6">
        <v>0</v>
      </c>
      <c r="G984" s="7">
        <f t="shared" ref="G984:G1241" si="22">B984/1000*C984+B984/500*D984</f>
        <v>333738.2917</v>
      </c>
      <c r="H984" s="7">
        <f t="shared" si="19"/>
        <v>0.34999999403953552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86676022</v>
      </c>
      <c r="D985" s="1">
        <f>BILANCA!E7</f>
        <v>84234435.989999995</v>
      </c>
      <c r="E985" s="1">
        <v>0</v>
      </c>
      <c r="F985" s="1">
        <v>0</v>
      </c>
      <c r="G985" s="2">
        <f t="shared" si="22"/>
        <v>510289.78795999999</v>
      </c>
      <c r="H985" s="2">
        <f t="shared" si="19"/>
        <v>1.000000536441803E-2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9510665</v>
      </c>
      <c r="D986" s="1">
        <f>BILANCA!E8</f>
        <v>9526808.7799999993</v>
      </c>
      <c r="E986" s="1">
        <v>0</v>
      </c>
      <c r="F986" s="1">
        <v>0</v>
      </c>
      <c r="G986" s="2">
        <f t="shared" si="22"/>
        <v>85692.847679999992</v>
      </c>
      <c r="H986" s="2">
        <f t="shared" si="19"/>
        <v>0.22000000067055225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9510665</v>
      </c>
      <c r="D988" s="1">
        <f>BILANCA!E10</f>
        <v>9526808.7799999993</v>
      </c>
      <c r="E988" s="1">
        <v>0</v>
      </c>
      <c r="F988" s="1">
        <v>0</v>
      </c>
      <c r="G988" s="2">
        <f t="shared" si="22"/>
        <v>142821.41279999999</v>
      </c>
      <c r="H988" s="2">
        <f t="shared" si="19"/>
        <v>0.22000000067055225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74686606</v>
      </c>
      <c r="D990" s="1">
        <f>BILANCA!E12</f>
        <v>72217018.859999999</v>
      </c>
      <c r="E990" s="1">
        <v>0</v>
      </c>
      <c r="F990" s="1">
        <v>0</v>
      </c>
      <c r="G990" s="2">
        <f t="shared" si="22"/>
        <v>1533844.5060400001</v>
      </c>
      <c r="H990" s="2">
        <f t="shared" si="19"/>
        <v>0.14000000059604645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35895852</v>
      </c>
      <c r="D991" s="1">
        <f>BILANCA!E13</f>
        <v>36037486.129999995</v>
      </c>
      <c r="E991" s="1">
        <v>0</v>
      </c>
      <c r="F991" s="1">
        <v>0</v>
      </c>
      <c r="G991" s="2">
        <f t="shared" si="22"/>
        <v>863766.59407999995</v>
      </c>
      <c r="H991" s="2">
        <f t="shared" si="19"/>
        <v>0.12999999523162842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41943971</v>
      </c>
      <c r="D993" s="1">
        <f>BILANCA!E15</f>
        <v>42728830.079999998</v>
      </c>
      <c r="E993" s="1">
        <v>0</v>
      </c>
      <c r="F993" s="1">
        <v>0</v>
      </c>
      <c r="G993" s="2">
        <f t="shared" si="22"/>
        <v>1274016.3115999999</v>
      </c>
      <c r="H993" s="2">
        <f t="shared" si="19"/>
        <v>7.9999998211860657E-2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6048119</v>
      </c>
      <c r="D996" s="1">
        <f>BILANCA!E18</f>
        <v>6691343.9500000002</v>
      </c>
      <c r="E996" s="1">
        <v>0</v>
      </c>
      <c r="F996" s="1">
        <v>0</v>
      </c>
      <c r="G996" s="2">
        <f t="shared" si="22"/>
        <v>252600.48969999998</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17097859</v>
      </c>
      <c r="D997" s="1">
        <f>BILANCA!E19</f>
        <v>18075287.469999999</v>
      </c>
      <c r="E997" s="1">
        <v>0</v>
      </c>
      <c r="F997" s="1">
        <v>0</v>
      </c>
      <c r="G997" s="2">
        <f t="shared" si="22"/>
        <v>745478.07516000001</v>
      </c>
      <c r="H997" s="2">
        <f t="shared" si="19"/>
        <v>0.4699999988079071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16405682</v>
      </c>
      <c r="D998" s="1">
        <f>BILANCA!E20</f>
        <v>17897005.609999999</v>
      </c>
      <c r="E998" s="1">
        <v>0</v>
      </c>
      <c r="F998" s="1">
        <v>0</v>
      </c>
      <c r="G998" s="2">
        <f t="shared" si="22"/>
        <v>782995.3983</v>
      </c>
      <c r="H998" s="2">
        <f t="shared" si="19"/>
        <v>0.39000000059604645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840401</v>
      </c>
      <c r="D999" s="1">
        <f>BILANCA!E21</f>
        <v>840401.31</v>
      </c>
      <c r="E999" s="1">
        <v>0</v>
      </c>
      <c r="F999" s="1">
        <v>0</v>
      </c>
      <c r="G999" s="2">
        <f t="shared" si="22"/>
        <v>40339.257920000004</v>
      </c>
      <c r="H999" s="2">
        <f t="shared" si="19"/>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597449</v>
      </c>
      <c r="D1000" s="1">
        <f>BILANCA!E22</f>
        <v>649557.85</v>
      </c>
      <c r="E1000" s="1">
        <v>0</v>
      </c>
      <c r="F1000" s="1">
        <v>0</v>
      </c>
      <c r="G1000" s="2">
        <f t="shared" si="22"/>
        <v>32241.599900000001</v>
      </c>
      <c r="H1000" s="2">
        <f t="shared" si="19"/>
        <v>0.15000000002328306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10200</v>
      </c>
      <c r="D1001" s="1">
        <f>BILANCA!E23</f>
        <v>10200</v>
      </c>
      <c r="E1001" s="1">
        <v>0</v>
      </c>
      <c r="F1001" s="1">
        <v>0</v>
      </c>
      <c r="G1001" s="2">
        <f t="shared" si="22"/>
        <v>550.79999999999995</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59906</v>
      </c>
      <c r="D1003" s="1">
        <f>BILANCA!E25</f>
        <v>59906</v>
      </c>
      <c r="E1003" s="1">
        <v>0</v>
      </c>
      <c r="F1003" s="1">
        <v>0</v>
      </c>
      <c r="G1003" s="2">
        <f t="shared" si="22"/>
        <v>3594.3600000000006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815779</v>
      </c>
      <c r="D1006" s="1">
        <f>BILANCA!E28</f>
        <v>1381783.3</v>
      </c>
      <c r="E1006" s="1">
        <v>0</v>
      </c>
      <c r="F1006" s="1">
        <v>0</v>
      </c>
      <c r="G1006" s="2">
        <f t="shared" si="22"/>
        <v>82324.948800000013</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82984</v>
      </c>
      <c r="D1007" s="1">
        <f>BILANCA!E29</f>
        <v>0</v>
      </c>
      <c r="E1007" s="1">
        <v>0</v>
      </c>
      <c r="F1007" s="1">
        <v>0</v>
      </c>
      <c r="G1007" s="2">
        <f t="shared" si="22"/>
        <v>1991.616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179938</v>
      </c>
      <c r="D1010" s="1">
        <f>BILANCA!E32</f>
        <v>179938.09</v>
      </c>
      <c r="E1010" s="1">
        <v>0</v>
      </c>
      <c r="F1010" s="1">
        <v>0</v>
      </c>
      <c r="G1010" s="2">
        <f t="shared" si="22"/>
        <v>14574.98286</v>
      </c>
      <c r="H1010" s="2">
        <f t="shared" si="19"/>
        <v>8.999999999650754E-2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96954</v>
      </c>
      <c r="D1012" s="1">
        <f>BILANCA!E34</f>
        <v>179938.09</v>
      </c>
      <c r="E1012" s="1">
        <v>0</v>
      </c>
      <c r="F1012" s="1">
        <v>0</v>
      </c>
      <c r="G1012" s="2">
        <f t="shared" si="22"/>
        <v>13248.075219999999</v>
      </c>
      <c r="H1012" s="2">
        <f t="shared" si="19"/>
        <v>8.999999999650754E-2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21463374</v>
      </c>
      <c r="D1013" s="1">
        <f>BILANCA!E35</f>
        <v>18104245.260000002</v>
      </c>
      <c r="E1013" s="1">
        <v>0</v>
      </c>
      <c r="F1013" s="1">
        <v>0</v>
      </c>
      <c r="G1013" s="2">
        <f t="shared" si="22"/>
        <v>1730155.9356</v>
      </c>
      <c r="H1013" s="2">
        <f t="shared" si="19"/>
        <v>0.26000000163912773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20196277</v>
      </c>
      <c r="D1014" s="1">
        <f>BILANCA!E36</f>
        <v>20464915.32</v>
      </c>
      <c r="E1014" s="1">
        <v>0</v>
      </c>
      <c r="F1014" s="1">
        <v>0</v>
      </c>
      <c r="G1014" s="2">
        <f t="shared" si="22"/>
        <v>1894909.33684</v>
      </c>
      <c r="H1014" s="2">
        <f t="shared" si="19"/>
        <v>0.32000000029802322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1732313</v>
      </c>
      <c r="D1015" s="1">
        <f>BILANCA!E37</f>
        <v>1732313</v>
      </c>
      <c r="E1015" s="1">
        <v>0</v>
      </c>
      <c r="F1015" s="1">
        <v>0</v>
      </c>
      <c r="G1015" s="2">
        <f t="shared" si="22"/>
        <v>166302.04800000001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465216</v>
      </c>
      <c r="D1018" s="1">
        <f>BILANCA!E40</f>
        <v>4092983.06</v>
      </c>
      <c r="E1018" s="1">
        <v>0</v>
      </c>
      <c r="F1018" s="1">
        <v>0</v>
      </c>
      <c r="G1018" s="2">
        <f t="shared" si="22"/>
        <v>302791.37420000002</v>
      </c>
      <c r="H1018" s="2">
        <f t="shared" si="19"/>
        <v>6.0000000055879354E-2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146537</v>
      </c>
      <c r="D1023" s="1">
        <f>BILANCA!E45</f>
        <v>0</v>
      </c>
      <c r="E1023" s="1">
        <v>0</v>
      </c>
      <c r="F1023" s="1">
        <v>0</v>
      </c>
      <c r="G1023" s="2">
        <f t="shared" si="22"/>
        <v>5861.4800000000005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146537</v>
      </c>
      <c r="D1025" s="1">
        <f>BILANCA!E47</f>
        <v>146536.87</v>
      </c>
      <c r="E1025" s="1">
        <v>0</v>
      </c>
      <c r="F1025" s="1">
        <v>0</v>
      </c>
      <c r="G1025" s="2">
        <f t="shared" si="22"/>
        <v>18463.65108</v>
      </c>
      <c r="H1025" s="2">
        <f t="shared" si="19"/>
        <v>0.13000000000465661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146536.87</v>
      </c>
      <c r="E1028" s="1">
        <v>0</v>
      </c>
      <c r="F1028" s="1">
        <v>0</v>
      </c>
      <c r="G1028" s="2">
        <f t="shared" si="22"/>
        <v>13188.318299999999</v>
      </c>
      <c r="H1028" s="2">
        <f t="shared" si="19"/>
        <v>0.13000000000465661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1506663</v>
      </c>
      <c r="D1032" s="1">
        <f>BILANCA!E54</f>
        <v>1681820.22</v>
      </c>
      <c r="E1032" s="1">
        <v>0</v>
      </c>
      <c r="F1032" s="1">
        <v>0</v>
      </c>
      <c r="G1032" s="2">
        <f t="shared" si="22"/>
        <v>238644.86856000003</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1506663</v>
      </c>
      <c r="D1033" s="1">
        <f>BILANCA!E55</f>
        <v>1681820.22</v>
      </c>
      <c r="E1033" s="1">
        <v>0</v>
      </c>
      <c r="F1033" s="1">
        <v>0</v>
      </c>
      <c r="G1033" s="2">
        <f t="shared" si="22"/>
        <v>243515.17200000002</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2478751</v>
      </c>
      <c r="D1041" s="1">
        <f>BILANCA!E63</f>
        <v>2490608.35</v>
      </c>
      <c r="E1041" s="1">
        <v>0</v>
      </c>
      <c r="F1041" s="1">
        <v>0</v>
      </c>
      <c r="G1041" s="2">
        <f t="shared" si="22"/>
        <v>432678.12660000002</v>
      </c>
      <c r="H1041" s="2">
        <f t="shared" si="19"/>
        <v>0.35000000009313226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2478751</v>
      </c>
      <c r="D1043" s="1">
        <f>BILANCA!E65</f>
        <v>2490608.35</v>
      </c>
      <c r="E1043" s="1">
        <v>0</v>
      </c>
      <c r="F1043" s="1">
        <v>0</v>
      </c>
      <c r="G1043" s="2">
        <f t="shared" si="22"/>
        <v>447598.06199999998</v>
      </c>
      <c r="H1043" s="2">
        <f t="shared" si="19"/>
        <v>0.35000000009313226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24745763</v>
      </c>
      <c r="D1046" s="1">
        <f>BILANCA!E68</f>
        <v>26923817.359999999</v>
      </c>
      <c r="E1046" s="1">
        <v>0</v>
      </c>
      <c r="F1046" s="1">
        <v>0</v>
      </c>
      <c r="G1046" s="2">
        <f t="shared" si="22"/>
        <v>4951384.0563599998</v>
      </c>
      <c r="H1046" s="2">
        <f t="shared" si="19"/>
        <v>0.35999999940395355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18956193</v>
      </c>
      <c r="D1047" s="1">
        <f>BILANCA!E69</f>
        <v>26323965.690000001</v>
      </c>
      <c r="E1047" s="1">
        <v>0</v>
      </c>
      <c r="F1047" s="1">
        <v>0</v>
      </c>
      <c r="G1047" s="2">
        <f t="shared" si="22"/>
        <v>4582663.9603199996</v>
      </c>
      <c r="H1047" s="2">
        <f t="shared" si="19"/>
        <v>0.30999999865889549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18956192</v>
      </c>
      <c r="D1048" s="1">
        <f>BILANCA!E70</f>
        <v>26321411.09</v>
      </c>
      <c r="E1048" s="1">
        <v>0</v>
      </c>
      <c r="F1048" s="1">
        <v>0</v>
      </c>
      <c r="G1048" s="2">
        <f t="shared" si="22"/>
        <v>4653935.9217000008</v>
      </c>
      <c r="H1048" s="2">
        <f t="shared" si="19"/>
        <v>8.9999999850988388E-2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18956192</v>
      </c>
      <c r="D1050" s="1">
        <f>BILANCA!E72</f>
        <v>26321411.09</v>
      </c>
      <c r="E1050" s="1">
        <v>0</v>
      </c>
      <c r="F1050" s="1">
        <v>0</v>
      </c>
      <c r="G1050" s="2">
        <f t="shared" si="22"/>
        <v>4797133.9500600006</v>
      </c>
      <c r="H1050" s="2">
        <f t="shared" si="19"/>
        <v>8.9999999850988388E-2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v>
      </c>
      <c r="D1054" s="1">
        <f>BILANCA!E76</f>
        <v>2554.6</v>
      </c>
      <c r="E1054" s="1">
        <v>0</v>
      </c>
      <c r="F1054" s="1">
        <v>0</v>
      </c>
      <c r="G1054" s="2">
        <f t="shared" si="22"/>
        <v>362.82419999999996</v>
      </c>
      <c r="H1054" s="2">
        <f t="shared" si="19"/>
        <v>0.40000000000009095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5633392</v>
      </c>
      <c r="D1056" s="1">
        <f>BILANCA!E78</f>
        <v>536834.77</v>
      </c>
      <c r="E1056" s="1">
        <v>0</v>
      </c>
      <c r="F1056" s="1">
        <v>0</v>
      </c>
      <c r="G1056" s="2">
        <f t="shared" si="22"/>
        <v>489615.49241999997</v>
      </c>
      <c r="H1056" s="2">
        <f t="shared" si="19"/>
        <v>0.22999999998137355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5040000</v>
      </c>
      <c r="D1057" s="1">
        <f>BILANCA!E79</f>
        <v>0</v>
      </c>
      <c r="E1057" s="1">
        <v>0</v>
      </c>
      <c r="F1057" s="1">
        <v>0</v>
      </c>
      <c r="G1057" s="2">
        <f t="shared" si="22"/>
        <v>372960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5040000</v>
      </c>
      <c r="D1058" s="1">
        <f>BILANCA!E80</f>
        <v>0</v>
      </c>
      <c r="E1058" s="1">
        <v>0</v>
      </c>
      <c r="F1058" s="1">
        <v>0</v>
      </c>
      <c r="G1058" s="2">
        <f t="shared" si="22"/>
        <v>378000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21975</v>
      </c>
      <c r="D1060" s="1">
        <f>BILANCA!E82</f>
        <v>174600</v>
      </c>
      <c r="E1060" s="1">
        <v>0</v>
      </c>
      <c r="F1060" s="1">
        <v>0</v>
      </c>
      <c r="G1060" s="2">
        <f t="shared" si="22"/>
        <v>28580.475000000002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204415</v>
      </c>
      <c r="D1061" s="1">
        <f>BILANCA!E83</f>
        <v>45739.95</v>
      </c>
      <c r="E1061" s="1">
        <v>0</v>
      </c>
      <c r="F1061" s="1">
        <v>0</v>
      </c>
      <c r="G1061" s="2">
        <f t="shared" si="22"/>
        <v>23079.802199999998</v>
      </c>
      <c r="H1061" s="2">
        <f t="shared" si="19"/>
        <v>5.0000000002910383E-2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15401</v>
      </c>
      <c r="D1062" s="1">
        <f>BILANCA!E84</f>
        <v>53062.13</v>
      </c>
      <c r="E1062" s="1">
        <v>0</v>
      </c>
      <c r="F1062" s="1">
        <v>0</v>
      </c>
      <c r="G1062" s="2">
        <f t="shared" si="22"/>
        <v>9600.4955399999999</v>
      </c>
      <c r="H1062" s="2">
        <f t="shared" si="19"/>
        <v>0.12999999999738066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351601</v>
      </c>
      <c r="D1064" s="1">
        <f>BILANCA!E86</f>
        <v>263432.69</v>
      </c>
      <c r="E1064" s="1">
        <v>0</v>
      </c>
      <c r="F1064" s="1">
        <v>0</v>
      </c>
      <c r="G1064" s="2">
        <f t="shared" si="22"/>
        <v>71155.77678</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156178</v>
      </c>
      <c r="D1124" s="1">
        <f>BILANCA!E146</f>
        <v>63016.899999999994</v>
      </c>
      <c r="E1124" s="1">
        <v>0</v>
      </c>
      <c r="F1124" s="1">
        <v>0</v>
      </c>
      <c r="G1124" s="2">
        <f t="shared" si="22"/>
        <v>39791.863799999992</v>
      </c>
      <c r="H1124" s="2">
        <f t="shared" si="23"/>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218736</v>
      </c>
      <c r="D1138" s="1">
        <f>BILANCA!E160</f>
        <v>66016.899999999994</v>
      </c>
      <c r="E1138" s="1">
        <v>0</v>
      </c>
      <c r="F1138" s="1">
        <v>0</v>
      </c>
      <c r="G1138" s="2">
        <f t="shared" si="22"/>
        <v>54369.319000000003</v>
      </c>
      <c r="H1138" s="2">
        <f t="shared" si="23"/>
        <v>0.10000000000582077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62558</v>
      </c>
      <c r="D1141" s="1">
        <f>BILANCA!E163</f>
        <v>3000</v>
      </c>
      <c r="E1141" s="1">
        <v>0</v>
      </c>
      <c r="F1141" s="1">
        <v>0</v>
      </c>
      <c r="G1141" s="2">
        <f t="shared" si="22"/>
        <v>10832.164000000001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111421785</v>
      </c>
      <c r="D1152" s="1">
        <f>BILANCA!E175</f>
        <v>111158253.34999999</v>
      </c>
      <c r="E1152" s="1">
        <v>0</v>
      </c>
      <c r="F1152" s="1">
        <v>0</v>
      </c>
      <c r="G1152" s="2">
        <f t="shared" si="22"/>
        <v>56401771.297299996</v>
      </c>
      <c r="H1152" s="2">
        <f t="shared" si="23"/>
        <v>0.34999999403953552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1893804</v>
      </c>
      <c r="D1153" s="1">
        <f>BILANCA!E176</f>
        <v>2021868.28</v>
      </c>
      <c r="E1153" s="1">
        <v>0</v>
      </c>
      <c r="F1153" s="1">
        <v>0</v>
      </c>
      <c r="G1153" s="2">
        <f t="shared" si="22"/>
        <v>1009381.8952000001</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1885527</v>
      </c>
      <c r="D1154" s="1">
        <f>BILANCA!E177</f>
        <v>1975441.73</v>
      </c>
      <c r="E1154" s="1">
        <v>0</v>
      </c>
      <c r="F1154" s="1">
        <v>0</v>
      </c>
      <c r="G1154" s="2">
        <f t="shared" si="22"/>
        <v>998026.18865999999</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1143616</v>
      </c>
      <c r="D1155" s="1">
        <f>BILANCA!E178</f>
        <v>1341388.4099999999</v>
      </c>
      <c r="E1155" s="1">
        <v>0</v>
      </c>
      <c r="F1155" s="1">
        <v>0</v>
      </c>
      <c r="G1155" s="2">
        <f t="shared" si="22"/>
        <v>658139.5650399999</v>
      </c>
      <c r="H1155" s="2">
        <f t="shared" si="23"/>
        <v>0.40999999991618097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521472</v>
      </c>
      <c r="D1156" s="1">
        <f>BILANCA!E179</f>
        <v>299124.57</v>
      </c>
      <c r="E1156" s="1">
        <v>0</v>
      </c>
      <c r="F1156" s="1">
        <v>0</v>
      </c>
      <c r="G1156" s="2">
        <f t="shared" si="22"/>
        <v>193711.75721999997</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220439</v>
      </c>
      <c r="D1165" s="1">
        <f>BILANCA!E188</f>
        <v>334928.75</v>
      </c>
      <c r="E1165" s="1">
        <v>0</v>
      </c>
      <c r="F1165" s="1">
        <v>0</v>
      </c>
      <c r="G1165" s="2">
        <f t="shared" si="22"/>
        <v>162033.96299999999</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8277</v>
      </c>
      <c r="D1166" s="1">
        <f>BILANCA!E189</f>
        <v>46426.55</v>
      </c>
      <c r="E1166" s="1">
        <v>0</v>
      </c>
      <c r="F1166" s="1">
        <v>0</v>
      </c>
      <c r="G1166" s="2">
        <f t="shared" si="22"/>
        <v>18506.808300000001</v>
      </c>
      <c r="H1166" s="2">
        <f t="shared" si="23"/>
        <v>0.44999999999708962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109527981</v>
      </c>
      <c r="D1214" s="1">
        <f>BILANCA!E237</f>
        <v>109136385.06999999</v>
      </c>
      <c r="E1214" s="1">
        <v>0</v>
      </c>
      <c r="F1214" s="1">
        <v>0</v>
      </c>
      <c r="G1214" s="2">
        <f t="shared" si="22"/>
        <v>75721973.513339996</v>
      </c>
      <c r="H1214" s="2">
        <f t="shared" si="23"/>
        <v>6.9999992847442627E-2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109350198</v>
      </c>
      <c r="D1215" s="1">
        <f>BILANCA!E238</f>
        <v>107815063.56999999</v>
      </c>
      <c r="E1215" s="1">
        <v>0</v>
      </c>
      <c r="F1215" s="1">
        <v>0</v>
      </c>
      <c r="G1215" s="2">
        <f t="shared" si="22"/>
        <v>75395435.432479993</v>
      </c>
      <c r="H1215" s="2">
        <f t="shared" si="23"/>
        <v>0.43000000715255737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109350198</v>
      </c>
      <c r="D1216" s="1">
        <f>BILANCA!E239</f>
        <v>107815063.56999999</v>
      </c>
      <c r="E1216" s="1">
        <v>0</v>
      </c>
      <c r="F1216" s="1">
        <v>0</v>
      </c>
      <c r="G1216" s="2">
        <f t="shared" si="22"/>
        <v>75720415.757619992</v>
      </c>
      <c r="H1216" s="2">
        <f t="shared" si="23"/>
        <v>0.43000000715255737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92544220</v>
      </c>
      <c r="D1217" s="1">
        <f>BILANCA!E240</f>
        <v>93695412.349999994</v>
      </c>
      <c r="E1217" s="1">
        <v>0</v>
      </c>
      <c r="F1217" s="1">
        <v>0</v>
      </c>
      <c r="G1217" s="2">
        <f t="shared" si="22"/>
        <v>65504800.459800005</v>
      </c>
      <c r="H1217" s="2">
        <f t="shared" si="23"/>
        <v>0.34999999403953552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16805978</v>
      </c>
      <c r="D1218" s="1">
        <f>BILANCA!E241</f>
        <v>14119651.220000001</v>
      </c>
      <c r="E1218" s="1">
        <v>0</v>
      </c>
      <c r="F1218" s="1">
        <v>0</v>
      </c>
      <c r="G1218" s="2">
        <f t="shared" si="22"/>
        <v>10585640.9034</v>
      </c>
      <c r="H1218" s="2">
        <f t="shared" si="23"/>
        <v>0.22000000067055225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-1764722</v>
      </c>
      <c r="D1222" s="1">
        <f>BILANCA!E245</f>
        <v>-725629.31</v>
      </c>
      <c r="E1222" s="1">
        <v>0</v>
      </c>
      <c r="F1222" s="1">
        <v>0</v>
      </c>
      <c r="G1222" s="2">
        <f t="shared" si="22"/>
        <v>-768619.36817999999</v>
      </c>
      <c r="H1222" s="2">
        <f t="shared" si="23"/>
        <v>0.31000000005587935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1764722</v>
      </c>
      <c r="D1227" s="1">
        <f>BILANCA!E250</f>
        <v>725629.31</v>
      </c>
      <c r="E1227" s="1">
        <v>0</v>
      </c>
      <c r="F1227" s="1">
        <v>0</v>
      </c>
      <c r="G1227" s="2">
        <f t="shared" si="22"/>
        <v>784699.27127999999</v>
      </c>
      <c r="H1227" s="2">
        <f t="shared" si="23"/>
        <v>0.31000000005587935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1764722</v>
      </c>
      <c r="D1228" s="1">
        <f>BILANCA!E251</f>
        <v>725629.31</v>
      </c>
      <c r="E1228" s="1">
        <v>0</v>
      </c>
      <c r="F1228" s="1">
        <v>0</v>
      </c>
      <c r="G1228" s="2">
        <f t="shared" si="22"/>
        <v>787915.25190000003</v>
      </c>
      <c r="H1228" s="2">
        <f t="shared" si="23"/>
        <v>0.31000000005587935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7273</v>
      </c>
      <c r="D1231" s="1">
        <f>BILANCA!E254</f>
        <v>7272.92</v>
      </c>
      <c r="E1231" s="1">
        <v>0</v>
      </c>
      <c r="F1231" s="1">
        <v>0</v>
      </c>
      <c r="G1231" s="2">
        <f>B1231/1000*C1231+B1231/500*D1231</f>
        <v>5411.0723200000002</v>
      </c>
      <c r="H1231" s="2">
        <f>ABS(C1231-ROUND(C1231,0))+ABS(D1231-ROUND(D1231,0))</f>
        <v>7.999999999992724E-2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1949778</v>
      </c>
      <c r="D1232" s="1">
        <f>BILANCA!E255</f>
        <v>2054223.73</v>
      </c>
      <c r="E1232" s="1">
        <v>0</v>
      </c>
      <c r="F1232" s="1">
        <v>0</v>
      </c>
      <c r="G1232" s="2">
        <f t="shared" si="22"/>
        <v>1508498.1395399999</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11139334</v>
      </c>
      <c r="D1236" s="1">
        <f>BILANCA!E259</f>
        <v>7117353.3499999996</v>
      </c>
      <c r="E1236" s="1">
        <v>0</v>
      </c>
      <c r="F1236" s="1">
        <v>0</v>
      </c>
      <c r="G1236" s="2">
        <f t="shared" si="22"/>
        <v>6419632.2971000001</v>
      </c>
      <c r="H1236" s="2">
        <f t="shared" si="23"/>
        <v>0.34999999962747097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11139334</v>
      </c>
      <c r="D1237" s="1">
        <f>BILANCA!E260</f>
        <v>7117353.3499999996</v>
      </c>
      <c r="E1237" s="1">
        <v>0</v>
      </c>
      <c r="F1237" s="1">
        <v>0</v>
      </c>
      <c r="G1237" s="2">
        <f t="shared" si="22"/>
        <v>6445006.3377999999</v>
      </c>
      <c r="H1237" s="2">
        <f t="shared" si="23"/>
        <v>0.34999999962747097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218736</v>
      </c>
      <c r="D1240" s="1">
        <f>BILANCA!E264</f>
        <v>47947.69</v>
      </c>
      <c r="E1240" s="1">
        <v>0</v>
      </c>
      <c r="F1240" s="1">
        <v>0</v>
      </c>
      <c r="G1240" s="2">
        <f t="shared" si="22"/>
        <v>80860.264660000001</v>
      </c>
      <c r="H1240" s="2">
        <f t="shared" si="23"/>
        <v>0.30999999999767169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18069.209999999992</v>
      </c>
      <c r="E1241" s="1">
        <v>0</v>
      </c>
      <c r="F1241" s="1">
        <v>0</v>
      </c>
      <c r="G1241" s="2">
        <f t="shared" si="22"/>
        <v>9323.7123599999959</v>
      </c>
      <c r="H1241" s="2">
        <f t="shared" si="23"/>
        <v>0.20999999999185093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521472</v>
      </c>
      <c r="D1263" s="1">
        <f>BILANCA!E287</f>
        <v>251786.81</v>
      </c>
      <c r="E1263" s="1">
        <v>0</v>
      </c>
      <c r="F1263" s="1">
        <v>0</v>
      </c>
      <c r="G1263" s="2">
        <f t="shared" si="24"/>
        <v>287012.77360000001</v>
      </c>
      <c r="H1263" s="2">
        <f t="shared" si="23"/>
        <v>0.19000000000232831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1364055</v>
      </c>
      <c r="D1264" s="1">
        <f>BILANCA!E288</f>
        <v>1723654.92</v>
      </c>
      <c r="E1264" s="1">
        <v>0</v>
      </c>
      <c r="F1264" s="1">
        <v>0</v>
      </c>
      <c r="G1264" s="2">
        <f t="shared" si="24"/>
        <v>1351993.5200400001</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8277</v>
      </c>
      <c r="D1265" s="1">
        <f>BILANCA!E289</f>
        <v>0</v>
      </c>
      <c r="E1265" s="1">
        <v>0</v>
      </c>
      <c r="F1265" s="1">
        <v>0</v>
      </c>
      <c r="G1265" s="2">
        <f t="shared" si="24"/>
        <v>2334.1139999999996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46426.55</v>
      </c>
      <c r="E1266" s="1">
        <v>0</v>
      </c>
      <c r="F1266" s="1">
        <v>0</v>
      </c>
      <c r="G1266" s="2">
        <f t="shared" si="24"/>
        <v>26277.427299999999</v>
      </c>
      <c r="H1266" s="2">
        <f t="shared" si="23"/>
        <v>0.44999999999708962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79451829</v>
      </c>
      <c r="D1408" s="1">
        <f>'RAS-funkcijski'!E114</f>
        <v>93171195.75</v>
      </c>
      <c r="E1408" s="1">
        <v>0</v>
      </c>
      <c r="F1408" s="1">
        <v>0</v>
      </c>
      <c r="G1408" s="2">
        <f t="shared" si="24"/>
        <v>29237364.255000003</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79451829</v>
      </c>
      <c r="D1416" s="1">
        <f>'RAS-funkcijski'!E122</f>
        <v>93171195.75</v>
      </c>
      <c r="E1416" s="1">
        <v>0</v>
      </c>
      <c r="F1416" s="1">
        <v>0</v>
      </c>
      <c r="G1416" s="2">
        <f t="shared" si="24"/>
        <v>31363718.019000001</v>
      </c>
      <c r="H1416" s="2">
        <f t="shared" si="27"/>
        <v>0.25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76176129</v>
      </c>
      <c r="D1417" s="1">
        <f>'RAS-funkcijski'!E123</f>
        <v>89727647.379999995</v>
      </c>
      <c r="E1417" s="1">
        <v>0</v>
      </c>
      <c r="F1417" s="1">
        <v>0</v>
      </c>
      <c r="G1417" s="2">
        <f t="shared" si="24"/>
        <v>30420139.427439999</v>
      </c>
      <c r="H1417" s="2">
        <f t="shared" si="27"/>
        <v>0.37999999523162842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3275700</v>
      </c>
      <c r="D1418" s="1">
        <f>'RAS-funkcijski'!E124</f>
        <v>3443548.37</v>
      </c>
      <c r="E1418" s="1">
        <v>0</v>
      </c>
      <c r="F1418" s="1">
        <v>0</v>
      </c>
      <c r="G1418" s="2">
        <f t="shared" si="24"/>
        <v>1219535.6088</v>
      </c>
      <c r="H1418" s="2">
        <f t="shared" si="27"/>
        <v>0.37000000011175871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79451829</v>
      </c>
      <c r="D1435" s="13">
        <f>'RAS-funkcijski'!E141</f>
        <v>93171195.75</v>
      </c>
      <c r="E1435" s="13">
        <v>0</v>
      </c>
      <c r="F1435" s="13">
        <v>0</v>
      </c>
      <c r="G1435" s="14">
        <f t="shared" si="24"/>
        <v>36413808.208500005</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447786.87</v>
      </c>
      <c r="D1436" s="6">
        <f>'P-VRIO'!E5</f>
        <v>447786.87</v>
      </c>
      <c r="E1436" s="6">
        <v>0</v>
      </c>
      <c r="F1436" s="6">
        <v>0</v>
      </c>
      <c r="G1436" s="7">
        <f t="shared" si="24"/>
        <v>1343.3606100000002</v>
      </c>
      <c r="H1436" s="7">
        <f t="shared" si="27"/>
        <v>0.26000000000931323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447786.87</v>
      </c>
      <c r="D1453" s="1">
        <f>'P-VRIO'!E22</f>
        <v>447786.87</v>
      </c>
      <c r="E1453" s="1">
        <v>0</v>
      </c>
      <c r="F1453" s="1">
        <v>0</v>
      </c>
      <c r="G1453" s="2">
        <f t="shared" si="24"/>
        <v>24180.490979999999</v>
      </c>
      <c r="H1453" s="2">
        <f t="shared" si="27"/>
        <v>0.26000000000931323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426934.14</v>
      </c>
      <c r="D1454" s="1">
        <f>'P-VRIO'!E23</f>
        <v>426934.14</v>
      </c>
      <c r="E1454" s="1">
        <v>0</v>
      </c>
      <c r="F1454" s="1">
        <v>0</v>
      </c>
      <c r="G1454" s="2">
        <f t="shared" si="24"/>
        <v>24335.24598</v>
      </c>
      <c r="H1454" s="2">
        <f t="shared" si="27"/>
        <v>0.28000000002793968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426934.14</v>
      </c>
      <c r="D1456" s="1">
        <f>'P-VRIO'!E25</f>
        <v>426934.14</v>
      </c>
      <c r="E1456" s="1">
        <v>0</v>
      </c>
      <c r="F1456" s="1">
        <v>0</v>
      </c>
      <c r="G1456" s="2">
        <f t="shared" si="24"/>
        <v>26896.850820000007</v>
      </c>
      <c r="H1456" s="2">
        <f t="shared" si="27"/>
        <v>0.28000000002793968</v>
      </c>
      <c r="I1456" s="10">
        <f t="shared" si="30"/>
        <v>7531.1182303514915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20852.73</v>
      </c>
      <c r="D1461" s="1">
        <f>'P-VRIO'!E30</f>
        <v>20852.73</v>
      </c>
      <c r="E1461" s="1">
        <v>0</v>
      </c>
      <c r="F1461" s="1">
        <v>0</v>
      </c>
      <c r="G1461" s="2">
        <f t="shared" si="24"/>
        <v>1626.5129400000001</v>
      </c>
      <c r="H1461" s="2">
        <f t="shared" si="27"/>
        <v>0.54000000000087311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20852.73</v>
      </c>
      <c r="D1467" s="1">
        <f>'P-VRIO'!E36</f>
        <v>20852.73</v>
      </c>
      <c r="E1467" s="1">
        <v>0</v>
      </c>
      <c r="F1467" s="1">
        <v>0</v>
      </c>
      <c r="G1467" s="2">
        <f t="shared" si="24"/>
        <v>2001.8620800000001</v>
      </c>
      <c r="H1467" s="2">
        <f t="shared" si="27"/>
        <v>0.54000000000087311</v>
      </c>
      <c r="I1467" s="10">
        <f t="shared" si="31"/>
        <v>1081.005523201748</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1893804.48</v>
      </c>
      <c r="D1480" s="6"/>
      <c r="E1480" s="6">
        <v>0</v>
      </c>
      <c r="F1480" s="6">
        <v>0</v>
      </c>
      <c r="G1480" s="7">
        <f t="shared" ref="G1480:G1580" si="34">B1480/1000*C1480</f>
        <v>1893.80448</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90482959.929999992</v>
      </c>
      <c r="D1481" s="1">
        <v>0</v>
      </c>
      <c r="E1481" s="1">
        <v>0</v>
      </c>
      <c r="F1481" s="1">
        <v>0</v>
      </c>
      <c r="G1481" s="2">
        <f t="shared" si="34"/>
        <v>180965.91985999999</v>
      </c>
      <c r="H1481" s="2">
        <f t="shared" si="35"/>
        <v>7.0000007748603821E-2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88595496.429999992</v>
      </c>
      <c r="D1483" s="1">
        <v>0</v>
      </c>
      <c r="E1483" s="1">
        <v>0</v>
      </c>
      <c r="F1483" s="1">
        <v>0</v>
      </c>
      <c r="G1483" s="2">
        <f t="shared" si="34"/>
        <v>354381.98572</v>
      </c>
      <c r="H1483" s="2">
        <f t="shared" si="35"/>
        <v>0.42999999225139618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70141856.629999995</v>
      </c>
      <c r="D1484" s="1">
        <v>0</v>
      </c>
      <c r="E1484" s="1">
        <v>0</v>
      </c>
      <c r="F1484" s="1">
        <v>0</v>
      </c>
      <c r="G1484" s="2">
        <f t="shared" si="34"/>
        <v>350709.28314999997</v>
      </c>
      <c r="H1484" s="2">
        <f t="shared" si="35"/>
        <v>0.37000000476837158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17466413.879999999</v>
      </c>
      <c r="D1485" s="1">
        <v>0</v>
      </c>
      <c r="E1485" s="1">
        <v>0</v>
      </c>
      <c r="F1485" s="1">
        <v>0</v>
      </c>
      <c r="G1485" s="2">
        <f t="shared" si="34"/>
        <v>104798.48328</v>
      </c>
      <c r="H1485" s="2">
        <f t="shared" si="35"/>
        <v>0.12000000104308128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1112.44</v>
      </c>
      <c r="D1486" s="1">
        <v>0</v>
      </c>
      <c r="E1486" s="1">
        <v>0</v>
      </c>
      <c r="F1486" s="1">
        <v>0</v>
      </c>
      <c r="G1486" s="2">
        <f t="shared" si="34"/>
        <v>7.7870800000000004</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986113.48</v>
      </c>
      <c r="D1491" s="1">
        <v>0</v>
      </c>
      <c r="E1491" s="1">
        <v>0</v>
      </c>
      <c r="F1491" s="1">
        <v>0</v>
      </c>
      <c r="G1491" s="2">
        <f t="shared" si="34"/>
        <v>11833.36176</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1887463.5</v>
      </c>
      <c r="D1492" s="1">
        <v>0</v>
      </c>
      <c r="E1492" s="1">
        <v>0</v>
      </c>
      <c r="F1492" s="1">
        <v>0</v>
      </c>
      <c r="G1492" s="2">
        <f t="shared" si="34"/>
        <v>24537.0255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90354896.129999995</v>
      </c>
      <c r="D1499" s="1">
        <v>0</v>
      </c>
      <c r="E1499" s="1">
        <v>0</v>
      </c>
      <c r="F1499" s="1">
        <v>0</v>
      </c>
      <c r="G1499" s="2">
        <f t="shared" si="34"/>
        <v>1807097.9225999999</v>
      </c>
      <c r="H1499" s="2">
        <f t="shared" si="35"/>
        <v>0.12999999523162842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88505581.829999998</v>
      </c>
      <c r="D1501" s="1">
        <v>0</v>
      </c>
      <c r="E1501" s="1">
        <v>0</v>
      </c>
      <c r="F1501" s="1">
        <v>0</v>
      </c>
      <c r="G1501" s="2">
        <f t="shared" si="34"/>
        <v>1947122.8002599999</v>
      </c>
      <c r="H1501" s="2">
        <f t="shared" si="35"/>
        <v>0.17000000178813934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69944084.489999995</v>
      </c>
      <c r="D1502" s="1">
        <v>0</v>
      </c>
      <c r="E1502" s="1">
        <v>0</v>
      </c>
      <c r="F1502" s="1">
        <v>0</v>
      </c>
      <c r="G1502" s="2">
        <f t="shared" si="34"/>
        <v>1608713.9432699999</v>
      </c>
      <c r="H1502" s="2">
        <f t="shared" si="35"/>
        <v>0.48999999463558197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17688761.170000002</v>
      </c>
      <c r="D1503" s="1">
        <v>0</v>
      </c>
      <c r="E1503" s="1">
        <v>0</v>
      </c>
      <c r="F1503" s="1">
        <v>0</v>
      </c>
      <c r="G1503" s="2">
        <f t="shared" si="34"/>
        <v>424530.26808000007</v>
      </c>
      <c r="H1503" s="2">
        <f t="shared" si="35"/>
        <v>0.17000000178813934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1112.44</v>
      </c>
      <c r="D1504" s="1">
        <v>0</v>
      </c>
      <c r="E1504" s="1">
        <v>0</v>
      </c>
      <c r="F1504" s="1">
        <v>0</v>
      </c>
      <c r="G1504" s="2">
        <f t="shared" si="34"/>
        <v>27.811000000000003</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871623.73</v>
      </c>
      <c r="D1509" s="1">
        <v>0</v>
      </c>
      <c r="E1509" s="1">
        <v>0</v>
      </c>
      <c r="F1509" s="1">
        <v>0</v>
      </c>
      <c r="G1509" s="2">
        <f t="shared" si="34"/>
        <v>26148.711899999998</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1849314.3</v>
      </c>
      <c r="D1510" s="1">
        <v>0</v>
      </c>
      <c r="E1510" s="1">
        <v>0</v>
      </c>
      <c r="F1510" s="1">
        <v>0</v>
      </c>
      <c r="G1510" s="2">
        <f t="shared" si="34"/>
        <v>57328.743300000002</v>
      </c>
      <c r="H1510" s="2">
        <f t="shared" si="35"/>
        <v>0.30000000004656613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2021868.2800000012</v>
      </c>
      <c r="D1517" s="1">
        <v>0</v>
      </c>
      <c r="E1517" s="1">
        <v>0</v>
      </c>
      <c r="F1517" s="1">
        <v>0</v>
      </c>
      <c r="G1517" s="2">
        <f t="shared" si="34"/>
        <v>76830.994640000048</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251786.81</v>
      </c>
      <c r="D1518" s="1">
        <v>0</v>
      </c>
      <c r="E1518" s="1">
        <v>0</v>
      </c>
      <c r="F1518" s="1">
        <v>0</v>
      </c>
      <c r="G1518" s="2">
        <f t="shared" si="34"/>
        <v>9819.6855899999991</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251786.81</v>
      </c>
      <c r="D1524" s="1">
        <v>0</v>
      </c>
      <c r="E1524" s="1">
        <v>0</v>
      </c>
      <c r="F1524" s="1">
        <v>0</v>
      </c>
      <c r="G1524" s="2">
        <f t="shared" si="34"/>
        <v>11330.406449999999</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251786.81</v>
      </c>
      <c r="D1530" s="1">
        <v>0</v>
      </c>
      <c r="E1530" s="1">
        <v>0</v>
      </c>
      <c r="F1530" s="1">
        <v>0</v>
      </c>
      <c r="G1530" s="2">
        <f t="shared" si="34"/>
        <v>12841.12731</v>
      </c>
      <c r="H1530" s="2">
        <f t="shared" si="35"/>
        <v>0.19000000000232831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233982.81</v>
      </c>
      <c r="D1531" s="1">
        <v>0</v>
      </c>
      <c r="E1531" s="1">
        <v>0</v>
      </c>
      <c r="F1531" s="1">
        <v>0</v>
      </c>
      <c r="G1531" s="2">
        <f t="shared" si="34"/>
        <v>12167.106119999999</v>
      </c>
      <c r="H1531" s="2">
        <f t="shared" si="35"/>
        <v>0.19000000000232831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13125</v>
      </c>
      <c r="D1532" s="1">
        <v>0</v>
      </c>
      <c r="E1532" s="1">
        <v>0</v>
      </c>
      <c r="F1532" s="1">
        <v>0</v>
      </c>
      <c r="G1532" s="2">
        <f t="shared" si="34"/>
        <v>695.625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4679</v>
      </c>
      <c r="D1533" s="1">
        <v>0</v>
      </c>
      <c r="E1533" s="1">
        <v>0</v>
      </c>
      <c r="F1533" s="1">
        <v>0</v>
      </c>
      <c r="G1533" s="2">
        <f t="shared" si="34"/>
        <v>252.666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1770081.47</v>
      </c>
      <c r="D1576" s="1">
        <v>0</v>
      </c>
      <c r="E1576" s="1">
        <v>0</v>
      </c>
      <c r="F1576" s="1">
        <v>0</v>
      </c>
      <c r="G1576" s="2">
        <f t="shared" si="34"/>
        <v>171697.90259000001</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1723654.92</v>
      </c>
      <c r="D1578" s="1">
        <v>0</v>
      </c>
      <c r="E1578" s="1">
        <v>0</v>
      </c>
      <c r="F1578" s="1">
        <v>0</v>
      </c>
      <c r="G1578" s="2">
        <f t="shared" si="34"/>
        <v>170641.83708</v>
      </c>
      <c r="H1578" s="2">
        <f t="shared" si="35"/>
        <v>8.0000000074505806E-2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46426.55</v>
      </c>
      <c r="D1579" s="1">
        <v>0</v>
      </c>
      <c r="E1579" s="1">
        <v>0</v>
      </c>
      <c r="F1579" s="1">
        <v>0</v>
      </c>
      <c r="G1579" s="2">
        <f t="shared" si="34"/>
        <v>4642.6550000000007</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0" t="s">
        <v>22</v>
      </c>
      <c r="B2" s="341"/>
      <c r="C2" s="341"/>
      <c r="D2" s="341"/>
      <c r="E2" s="341"/>
      <c r="F2" s="341"/>
      <c r="G2" s="341"/>
      <c r="H2" s="341"/>
      <c r="I2" s="34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42" t="s">
        <v>24</v>
      </c>
      <c r="B4" s="343"/>
      <c r="C4" s="343"/>
      <c r="D4" s="343"/>
      <c r="E4" s="343"/>
      <c r="F4" s="343"/>
      <c r="G4" s="343"/>
      <c r="H4" s="343"/>
      <c r="I4" s="34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1915</v>
      </c>
      <c r="H6" s="19" t="s">
        <v>26</v>
      </c>
      <c r="I6" s="20" t="s">
        <v>27</v>
      </c>
      <c r="J6" s="4"/>
      <c r="L6" s="4"/>
      <c r="M6" s="4"/>
      <c r="N6" s="4"/>
      <c r="O6" s="4"/>
      <c r="P6" s="4"/>
      <c r="Q6" s="4"/>
      <c r="R6" s="4"/>
      <c r="S6" s="4"/>
      <c r="T6" s="4"/>
      <c r="U6" s="4"/>
      <c r="V6" s="4"/>
      <c r="W6" s="4"/>
      <c r="X6" s="4"/>
    </row>
    <row r="7" spans="1:24" ht="15" customHeight="1" x14ac:dyDescent="0.2">
      <c r="B7" s="21"/>
      <c r="C7" s="22"/>
      <c r="D7" s="23"/>
      <c r="E7" s="344" t="s">
        <v>28</v>
      </c>
      <c r="F7" s="347" t="s">
        <v>29</v>
      </c>
      <c r="G7" s="34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5"/>
      <c r="F8" s="336" t="s">
        <v>32</v>
      </c>
      <c r="G8" s="33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5"/>
      <c r="F9" s="338" t="s">
        <v>33</v>
      </c>
      <c r="G9" s="33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5"/>
      <c r="F10" s="336" t="s">
        <v>36</v>
      </c>
      <c r="G10" s="33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6"/>
      <c r="F11" s="349" t="s">
        <v>37</v>
      </c>
      <c r="G11" s="35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3" t="s">
        <v>29</v>
      </c>
      <c r="B16" s="329" t="str">
        <f>'PR-RAS'!B6</f>
        <v xml:space="preserve">PRIHODI POSLOVANJA (šifre 61+62+63+64+65+66+67+68) </v>
      </c>
      <c r="C16" s="325"/>
      <c r="D16" s="325"/>
      <c r="E16" s="325"/>
      <c r="F16" s="326"/>
      <c r="G16" s="34" t="str">
        <f>'PR-RAS'!C6</f>
        <v>6</v>
      </c>
      <c r="H16" s="172">
        <f>'PR-RAS'!D6</f>
        <v>83508450</v>
      </c>
      <c r="I16" s="172">
        <f>'PR-RAS'!E6</f>
        <v>94210288.560000002</v>
      </c>
      <c r="J16" s="4"/>
      <c r="K16" s="4"/>
      <c r="L16" s="4"/>
      <c r="M16" s="4"/>
      <c r="N16" s="4"/>
      <c r="O16" s="4"/>
      <c r="P16" s="4"/>
      <c r="Q16" s="4"/>
      <c r="R16" s="4"/>
      <c r="S16" s="4"/>
      <c r="T16" s="4"/>
      <c r="U16" s="4"/>
      <c r="V16" s="4"/>
      <c r="W16" s="4"/>
      <c r="X16" s="4"/>
    </row>
    <row r="17" spans="1:24" ht="12.75" customHeight="1" x14ac:dyDescent="0.2">
      <c r="A17" s="334"/>
      <c r="B17" s="318" t="str">
        <f>'PR-RAS'!B151</f>
        <v xml:space="preserve">RASHODI POSLOVANJA (šifre 31+32+34+35+36+37+38) </v>
      </c>
      <c r="C17" s="319"/>
      <c r="D17" s="319"/>
      <c r="E17" s="319"/>
      <c r="F17" s="320"/>
      <c r="G17" s="35" t="str">
        <f>'PR-RAS'!C151</f>
        <v>3</v>
      </c>
      <c r="H17" s="172">
        <f>'PR-RAS'!D151</f>
        <v>76552549</v>
      </c>
      <c r="I17" s="172">
        <f>'PR-RAS'!E151</f>
        <v>90864683.24000001</v>
      </c>
      <c r="J17" s="4"/>
      <c r="K17" s="4"/>
      <c r="L17" s="4"/>
      <c r="M17" s="4"/>
      <c r="N17" s="4"/>
      <c r="O17" s="4"/>
      <c r="P17" s="4"/>
      <c r="Q17" s="4"/>
      <c r="R17" s="4"/>
      <c r="S17" s="4"/>
      <c r="T17" s="4"/>
      <c r="U17" s="4"/>
      <c r="V17" s="4"/>
      <c r="W17" s="4"/>
      <c r="X17" s="4"/>
    </row>
    <row r="18" spans="1:24" ht="12.75" customHeight="1" x14ac:dyDescent="0.2">
      <c r="A18" s="334"/>
      <c r="B18" s="318" t="str">
        <f>'PR-RAS'!B645</f>
        <v>Višak prihoda i primitaka raspoloživ u sljedećem razdoblju (šifre X005 + '9221-9222' - Y005 - '9222-9221')</v>
      </c>
      <c r="C18" s="319"/>
      <c r="D18" s="319"/>
      <c r="E18" s="319"/>
      <c r="F18" s="32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5"/>
      <c r="B19" s="321" t="str">
        <f>'PR-RAS'!B646</f>
        <v>Manjak prihoda i primitaka za pokriće u sljedećem razdoblju (šifre Y005 + '9222-9221' - X005 - '9221-9222' )</v>
      </c>
      <c r="C19" s="322"/>
      <c r="D19" s="322"/>
      <c r="E19" s="322"/>
      <c r="F19" s="323"/>
      <c r="G19" s="36" t="str">
        <f>'PR-RAS'!C646</f>
        <v>Y006</v>
      </c>
      <c r="H19" s="173">
        <f>'PR-RAS'!D646</f>
        <v>1764722</v>
      </c>
      <c r="I19" s="173">
        <f>'PR-RAS'!E646</f>
        <v>725629.31000001263</v>
      </c>
      <c r="J19" s="4"/>
      <c r="K19" s="4"/>
      <c r="L19" s="4"/>
      <c r="M19" s="4"/>
      <c r="N19" s="4"/>
      <c r="O19" s="4"/>
      <c r="P19" s="4"/>
      <c r="Q19" s="4"/>
      <c r="R19" s="4"/>
      <c r="S19" s="4"/>
      <c r="T19" s="4"/>
      <c r="U19" s="4"/>
      <c r="V19" s="4"/>
      <c r="W19" s="4"/>
      <c r="X19" s="4"/>
    </row>
    <row r="20" spans="1:24" ht="12.75" customHeight="1" x14ac:dyDescent="0.2">
      <c r="A20" s="333" t="s">
        <v>32</v>
      </c>
      <c r="B20" s="329" t="str">
        <f>BILANCA!B7</f>
        <v>Nefinancijska imovina (šifre 01+02+03+04+05+06)</v>
      </c>
      <c r="C20" s="325"/>
      <c r="D20" s="325"/>
      <c r="E20" s="325"/>
      <c r="F20" s="326"/>
      <c r="G20" s="159" t="str">
        <f>BILANCA!C7</f>
        <v>B002</v>
      </c>
      <c r="H20" s="174">
        <f>BILANCA!D7</f>
        <v>86676022</v>
      </c>
      <c r="I20" s="175">
        <f>BILANCA!E7</f>
        <v>84234435.989999995</v>
      </c>
      <c r="J20" s="4"/>
      <c r="K20" s="4"/>
      <c r="L20" s="4"/>
      <c r="M20" s="4"/>
      <c r="N20" s="4"/>
      <c r="O20" s="4"/>
      <c r="P20" s="4"/>
      <c r="Q20" s="4"/>
      <c r="R20" s="4"/>
      <c r="S20" s="4"/>
      <c r="T20" s="4"/>
      <c r="U20" s="4"/>
      <c r="V20" s="4"/>
      <c r="W20" s="4"/>
      <c r="X20" s="4"/>
    </row>
    <row r="21" spans="1:24" ht="12.75" customHeight="1" x14ac:dyDescent="0.2">
      <c r="A21" s="334"/>
      <c r="B21" s="318" t="str">
        <f>BILANCA!B68</f>
        <v>Financijska imovina (šifre 11+12+13+14+15+16+17+19)</v>
      </c>
      <c r="C21" s="319"/>
      <c r="D21" s="319"/>
      <c r="E21" s="319"/>
      <c r="F21" s="320"/>
      <c r="G21" s="160" t="str">
        <f>BILANCA!C68</f>
        <v>1</v>
      </c>
      <c r="H21" s="176">
        <f>BILANCA!D68</f>
        <v>24745763</v>
      </c>
      <c r="I21" s="177">
        <f>BILANCA!E68</f>
        <v>26923817.359999999</v>
      </c>
      <c r="J21" s="4"/>
      <c r="K21" s="4"/>
      <c r="L21" s="4"/>
      <c r="M21" s="4"/>
      <c r="N21" s="4"/>
      <c r="O21" s="4"/>
      <c r="P21" s="4"/>
      <c r="Q21" s="4"/>
      <c r="R21" s="4"/>
      <c r="S21" s="4"/>
      <c r="T21" s="4"/>
      <c r="U21" s="4"/>
      <c r="V21" s="4"/>
      <c r="W21" s="4"/>
      <c r="X21" s="4"/>
    </row>
    <row r="22" spans="1:24" ht="12.75" customHeight="1" x14ac:dyDescent="0.2">
      <c r="A22" s="334"/>
      <c r="B22" s="318" t="str">
        <f>BILANCA!B176</f>
        <v xml:space="preserve">Obveze (šifre 23+24+25+26+29) </v>
      </c>
      <c r="C22" s="319"/>
      <c r="D22" s="319"/>
      <c r="E22" s="319"/>
      <c r="F22" s="320"/>
      <c r="G22" s="160" t="str">
        <f>BILANCA!C176</f>
        <v>2</v>
      </c>
      <c r="H22" s="176">
        <f>BILANCA!D176</f>
        <v>1893804</v>
      </c>
      <c r="I22" s="177">
        <f>BILANCA!E176</f>
        <v>2021868.28</v>
      </c>
      <c r="J22" s="4"/>
      <c r="K22" s="4"/>
      <c r="L22" s="4"/>
      <c r="M22" s="4"/>
      <c r="N22" s="4"/>
      <c r="O22" s="4"/>
      <c r="P22" s="4"/>
      <c r="Q22" s="4"/>
      <c r="R22" s="4"/>
      <c r="S22" s="4"/>
      <c r="T22" s="4"/>
      <c r="U22" s="4"/>
      <c r="V22" s="4"/>
      <c r="W22" s="4"/>
      <c r="X22" s="4"/>
    </row>
    <row r="23" spans="1:24" ht="12.75" customHeight="1" x14ac:dyDescent="0.2">
      <c r="A23" s="335"/>
      <c r="B23" s="321" t="str">
        <f>BILANCA!B237</f>
        <v>Vlastiti izvori (šifre 91 + 922 - 93 + 96 do 98)</v>
      </c>
      <c r="C23" s="322"/>
      <c r="D23" s="322"/>
      <c r="E23" s="322"/>
      <c r="F23" s="323"/>
      <c r="G23" s="161" t="str">
        <f>BILANCA!C237</f>
        <v>9</v>
      </c>
      <c r="H23" s="178">
        <f>BILANCA!D237</f>
        <v>109527981</v>
      </c>
      <c r="I23" s="179">
        <f>BILANCA!E237</f>
        <v>109136385.06999999</v>
      </c>
      <c r="J23" s="4"/>
      <c r="K23" s="4"/>
      <c r="L23" s="4"/>
      <c r="M23" s="4"/>
      <c r="N23" s="4"/>
      <c r="O23" s="4"/>
      <c r="P23" s="4"/>
      <c r="Q23" s="4"/>
      <c r="R23" s="4"/>
      <c r="S23" s="4"/>
      <c r="T23" s="4"/>
      <c r="U23" s="4"/>
      <c r="V23" s="4"/>
      <c r="W23" s="4"/>
      <c r="X23" s="4"/>
    </row>
    <row r="24" spans="1:24" ht="12.75" customHeight="1" x14ac:dyDescent="0.2">
      <c r="A24" s="333" t="s">
        <v>45</v>
      </c>
      <c r="B24" s="329" t="str">
        <f>'RAS-funkcijski'!B5</f>
        <v>Opće javne usluge (šifre 011+012+013+014 do 018)</v>
      </c>
      <c r="C24" s="325"/>
      <c r="D24" s="325"/>
      <c r="E24" s="325"/>
      <c r="F24" s="32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4"/>
      <c r="B25" s="318" t="str">
        <f>'RAS-funkcijski'!B35</f>
        <v>Ekonomski poslovi (šifre 041+042+043+044+045+046+047+048+049)</v>
      </c>
      <c r="C25" s="319"/>
      <c r="D25" s="319"/>
      <c r="E25" s="319"/>
      <c r="F25" s="32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4"/>
      <c r="B26" s="318" t="str">
        <f>'RAS-funkcijski'!B88</f>
        <v>Rashodi vezani za stanovanje i kom. pogodnosti koji nisu drugdje svrstani</v>
      </c>
      <c r="C26" s="319"/>
      <c r="D26" s="319"/>
      <c r="E26" s="319"/>
      <c r="F26" s="32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4"/>
      <c r="B27" s="318" t="str">
        <f>'RAS-funkcijski'!B114</f>
        <v>Obrazovanje (šifre 091+092+093+094+095+096+097+098)</v>
      </c>
      <c r="C27" s="319"/>
      <c r="D27" s="319"/>
      <c r="E27" s="319"/>
      <c r="F27" s="320"/>
      <c r="G27" s="160" t="str">
        <f>'RAS-funkcijski'!C114</f>
        <v>09</v>
      </c>
      <c r="H27" s="176">
        <f>'RAS-funkcijski'!D114</f>
        <v>79451829</v>
      </c>
      <c r="I27" s="177">
        <f>'RAS-funkcijski'!E114</f>
        <v>93171195.75</v>
      </c>
      <c r="J27" s="4"/>
      <c r="K27" s="4"/>
      <c r="L27" s="4"/>
      <c r="M27" s="4"/>
      <c r="N27" s="4"/>
      <c r="O27" s="4"/>
      <c r="P27" s="4"/>
      <c r="Q27" s="4"/>
      <c r="R27" s="4"/>
      <c r="S27" s="4"/>
      <c r="T27" s="4"/>
      <c r="U27" s="4"/>
      <c r="V27" s="4"/>
      <c r="W27" s="4"/>
      <c r="X27" s="4"/>
    </row>
    <row r="28" spans="1:24" ht="12.75" customHeight="1" x14ac:dyDescent="0.2">
      <c r="A28" s="335"/>
      <c r="B28" s="321" t="str">
        <f>'RAS-funkcijski'!B141</f>
        <v>Kontrolni zbroj (šifre 01+02+03+04+05+06+07+08+09+10)</v>
      </c>
      <c r="C28" s="322"/>
      <c r="D28" s="322"/>
      <c r="E28" s="322"/>
      <c r="F28" s="323"/>
      <c r="G28" s="161" t="str">
        <f>'RAS-funkcijski'!C141</f>
        <v>R1</v>
      </c>
      <c r="H28" s="180">
        <f>'RAS-funkcijski'!D141</f>
        <v>79451829</v>
      </c>
      <c r="I28" s="181">
        <f>'RAS-funkcijski'!E141</f>
        <v>93171195.75</v>
      </c>
      <c r="J28" s="4"/>
      <c r="K28" s="4"/>
      <c r="L28" s="4"/>
      <c r="M28" s="4"/>
      <c r="N28" s="4"/>
      <c r="O28" s="4"/>
      <c r="P28" s="4"/>
      <c r="Q28" s="4"/>
      <c r="R28" s="4"/>
      <c r="S28" s="4"/>
      <c r="T28" s="4"/>
      <c r="U28" s="4"/>
      <c r="V28" s="4"/>
      <c r="W28" s="4"/>
      <c r="X28" s="4"/>
    </row>
    <row r="29" spans="1:24" ht="12.75" customHeight="1" x14ac:dyDescent="0.2">
      <c r="A29" s="333" t="s">
        <v>36</v>
      </c>
      <c r="B29" s="324" t="str">
        <f>'P-VRIO'!B5</f>
        <v>Promjene u vrijednosti i obujmu imovine (šifre 91511+91512)</v>
      </c>
      <c r="C29" s="325"/>
      <c r="D29" s="325"/>
      <c r="E29" s="325"/>
      <c r="F29" s="326"/>
      <c r="G29" s="159" t="str">
        <f>'P-VRIO'!C5</f>
        <v>9151</v>
      </c>
      <c r="H29" s="174">
        <f>'P-VRIO'!D5</f>
        <v>447786.87</v>
      </c>
      <c r="I29" s="175">
        <f>'P-VRIO'!E5</f>
        <v>447786.87</v>
      </c>
      <c r="J29" s="4"/>
      <c r="K29" s="4"/>
      <c r="L29" s="4"/>
      <c r="M29" s="4"/>
      <c r="N29" s="4"/>
      <c r="O29" s="4"/>
      <c r="P29" s="4"/>
      <c r="Q29" s="4"/>
      <c r="R29" s="4"/>
      <c r="S29" s="4"/>
      <c r="T29" s="4"/>
      <c r="U29" s="4"/>
      <c r="V29" s="4"/>
      <c r="W29" s="4"/>
      <c r="X29" s="4"/>
    </row>
    <row r="30" spans="1:24" ht="12.75" customHeight="1" x14ac:dyDescent="0.2">
      <c r="A30" s="334"/>
      <c r="B30" s="327" t="str">
        <f>'P-VRIO'!B22</f>
        <v>Promjene u obujmu imovine (šifre P016+P023)</v>
      </c>
      <c r="C30" s="319"/>
      <c r="D30" s="319"/>
      <c r="E30" s="319"/>
      <c r="F30" s="320"/>
      <c r="G30" s="160" t="str">
        <f>'P-VRIO'!C22</f>
        <v>91512</v>
      </c>
      <c r="H30" s="176">
        <f>'P-VRIO'!D22</f>
        <v>447786.87</v>
      </c>
      <c r="I30" s="177">
        <f>'P-VRIO'!E22</f>
        <v>447786.87</v>
      </c>
      <c r="J30" s="4"/>
      <c r="K30" s="4"/>
      <c r="L30" s="4"/>
      <c r="M30" s="4"/>
      <c r="N30" s="4"/>
      <c r="O30" s="4"/>
      <c r="P30" s="4"/>
      <c r="Q30" s="4"/>
      <c r="R30" s="4"/>
      <c r="S30" s="4"/>
      <c r="T30" s="4"/>
      <c r="U30" s="4"/>
      <c r="V30" s="4"/>
      <c r="W30" s="4"/>
      <c r="X30" s="4"/>
    </row>
    <row r="31" spans="1:24" ht="12.75" customHeight="1" x14ac:dyDescent="0.2">
      <c r="A31" s="334"/>
      <c r="B31" s="327" t="str">
        <f>'P-VRIO'!B38</f>
        <v>Promjene u vrijednosti (revalorizacija) i obujmu obveza (šifre 91521+91522)</v>
      </c>
      <c r="C31" s="319"/>
      <c r="D31" s="319"/>
      <c r="E31" s="319"/>
      <c r="F31" s="32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5"/>
      <c r="B32" s="328" t="str">
        <f>'P-VRIO'!B44</f>
        <v>Promjene u obujmu obveza (šifre P035 do P038)</v>
      </c>
      <c r="C32" s="322"/>
      <c r="D32" s="322"/>
      <c r="E32" s="322"/>
      <c r="F32" s="32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3" t="s">
        <v>37</v>
      </c>
      <c r="B33" s="329" t="str">
        <f>OBVEZE!B5</f>
        <v>Stanje obveza 1. siječnja (=stanju obveza iz Izvještaja o obvezama na 31. prosinca prethodne godine)</v>
      </c>
      <c r="C33" s="325"/>
      <c r="D33" s="325"/>
      <c r="E33" s="325"/>
      <c r="F33" s="326"/>
      <c r="G33" s="159" t="str">
        <f>OBVEZE!C5</f>
        <v>V001</v>
      </c>
      <c r="H33" s="182" t="s">
        <v>46</v>
      </c>
      <c r="I33" s="183">
        <f>OBVEZE!D5</f>
        <v>1893804.48</v>
      </c>
      <c r="J33" s="4"/>
      <c r="K33" s="4"/>
      <c r="L33" s="4"/>
      <c r="M33" s="4"/>
      <c r="N33" s="4"/>
      <c r="O33" s="4"/>
      <c r="P33" s="4"/>
      <c r="Q33" s="4"/>
      <c r="R33" s="4"/>
      <c r="S33" s="4"/>
      <c r="T33" s="4"/>
      <c r="U33" s="4"/>
      <c r="V33" s="4"/>
      <c r="W33" s="4"/>
      <c r="X33" s="4"/>
    </row>
    <row r="34" spans="1:24" ht="12.75" customHeight="1" x14ac:dyDescent="0.2">
      <c r="A34" s="334"/>
      <c r="B34" s="318" t="str">
        <f>OBVEZE!B42</f>
        <v>Stanje obveza na kraju izvještajnog razdoblja (šifre V001+V002-V004) i (šifre V007+V009)</v>
      </c>
      <c r="C34" s="319"/>
      <c r="D34" s="319"/>
      <c r="E34" s="319"/>
      <c r="F34" s="320"/>
      <c r="G34" s="160" t="str">
        <f>OBVEZE!C42</f>
        <v>V006</v>
      </c>
      <c r="H34" s="176" t="s">
        <v>46</v>
      </c>
      <c r="I34" s="177">
        <f>OBVEZE!D42</f>
        <v>2021868.2800000012</v>
      </c>
      <c r="J34" s="4"/>
      <c r="K34" s="4"/>
      <c r="L34" s="4"/>
      <c r="M34" s="4"/>
      <c r="N34" s="4"/>
      <c r="O34" s="4"/>
      <c r="P34" s="4"/>
      <c r="Q34" s="4"/>
      <c r="R34" s="4"/>
      <c r="S34" s="4"/>
      <c r="T34" s="4"/>
      <c r="U34" s="4"/>
      <c r="V34" s="4"/>
      <c r="W34" s="4"/>
      <c r="X34" s="4"/>
    </row>
    <row r="35" spans="1:24" ht="12.75" customHeight="1" x14ac:dyDescent="0.2">
      <c r="A35" s="334"/>
      <c r="B35" s="318" t="str">
        <f>OBVEZE!B43</f>
        <v>Stanje dospjelih obveza na kraju izvještajnog razdoblja (šifre V008+D23+D24 + 'D dio 25,26')</v>
      </c>
      <c r="C35" s="319"/>
      <c r="D35" s="319"/>
      <c r="E35" s="319"/>
      <c r="F35" s="320"/>
      <c r="G35" s="160" t="str">
        <f>OBVEZE!C43</f>
        <v>V007</v>
      </c>
      <c r="H35" s="176" t="s">
        <v>46</v>
      </c>
      <c r="I35" s="177">
        <f>OBVEZE!D43</f>
        <v>251786.81</v>
      </c>
      <c r="J35" s="4"/>
      <c r="K35" s="4"/>
      <c r="L35" s="4"/>
      <c r="M35" s="4"/>
      <c r="N35" s="4"/>
      <c r="O35" s="4"/>
      <c r="P35" s="4"/>
      <c r="Q35" s="4"/>
      <c r="R35" s="4"/>
      <c r="S35" s="4"/>
      <c r="T35" s="4"/>
      <c r="U35" s="4"/>
      <c r="V35" s="4"/>
      <c r="W35" s="4"/>
      <c r="X35" s="4"/>
    </row>
    <row r="36" spans="1:24" ht="12.75" customHeight="1" x14ac:dyDescent="0.2">
      <c r="A36" s="335"/>
      <c r="B36" s="321" t="str">
        <f>OBVEZE!B101</f>
        <v>Stanje nedospjelih obveza na kraju izvještajnog razdoblja (šifre V010 + ND23 + ND24 + 'ND dio 25,26')</v>
      </c>
      <c r="C36" s="322"/>
      <c r="D36" s="322"/>
      <c r="E36" s="322"/>
      <c r="F36" s="323"/>
      <c r="G36" s="161" t="str">
        <f>OBVEZE!C101</f>
        <v>V009</v>
      </c>
      <c r="H36" s="180" t="s">
        <v>46</v>
      </c>
      <c r="I36" s="181">
        <f>OBVEZE!D101</f>
        <v>1770081.47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7" t="s">
        <v>47</v>
      </c>
      <c r="I39" s="317"/>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22" priority="1" operator="notEqual">
      <formula>"Nema"</formula>
    </cfRule>
  </conditionalFormatting>
  <conditionalFormatting sqref="H7:H11">
    <cfRule type="cellIs" dxfId="12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5" t="s">
        <v>48</v>
      </c>
      <c r="B2" s="356"/>
      <c r="C2" s="356"/>
      <c r="D2" s="356"/>
      <c r="E2" s="356"/>
      <c r="F2" s="356"/>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7" t="s">
        <v>54</v>
      </c>
      <c r="B5" s="358"/>
      <c r="C5" s="216"/>
      <c r="D5" s="74"/>
      <c r="E5" s="74"/>
      <c r="F5" s="61"/>
    </row>
    <row r="6" spans="1:25" ht="12.75" customHeight="1" x14ac:dyDescent="0.2">
      <c r="A6" s="55">
        <v>6</v>
      </c>
      <c r="B6" s="87" t="s">
        <v>55</v>
      </c>
      <c r="C6" s="52" t="s">
        <v>56</v>
      </c>
      <c r="D6" s="53">
        <f>D7+D44+D50+D82+D106+D124+D133+D139</f>
        <v>83508450</v>
      </c>
      <c r="E6" s="53">
        <f>E7+E44+E50+E82+E106+E124+E133+E139</f>
        <v>94210288.560000002</v>
      </c>
      <c r="F6" s="54">
        <f t="shared" ref="F6:F131" si="0">IF(D6&lt;&gt;0,IF(E6/D6&gt;=100,"&gt;&gt;100",E6/D6*100),"-")</f>
        <v>112.81527625048724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2605697</v>
      </c>
      <c r="E50" s="53">
        <f>E51+E54+E59+E62+E65+E68+E71+E74+E77</f>
        <v>11621878.129999999</v>
      </c>
      <c r="F50" s="54">
        <f t="shared" si="0"/>
        <v>446.01801859540842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1303570</v>
      </c>
      <c r="E54" s="53">
        <f t="shared" si="11"/>
        <v>6225315.5</v>
      </c>
      <c r="F54" s="54">
        <f t="shared" si="0"/>
        <v>477.55897266736736</v>
      </c>
    </row>
    <row r="55" spans="1:6" ht="12.75" customHeight="1" x14ac:dyDescent="0.2">
      <c r="A55" s="55">
        <v>6321</v>
      </c>
      <c r="B55" s="88" t="s">
        <v>153</v>
      </c>
      <c r="C55" s="52" t="s">
        <v>154</v>
      </c>
      <c r="D55" s="312">
        <v>9302</v>
      </c>
      <c r="E55" s="244">
        <v>341531.31</v>
      </c>
      <c r="F55" s="54">
        <f t="shared" si="0"/>
        <v>3671.5900881530856</v>
      </c>
    </row>
    <row r="56" spans="1:6" ht="12.75" customHeight="1" x14ac:dyDescent="0.2">
      <c r="A56" s="55">
        <v>6322</v>
      </c>
      <c r="B56" s="88" t="s">
        <v>155</v>
      </c>
      <c r="C56" s="52" t="s">
        <v>156</v>
      </c>
      <c r="D56" s="312"/>
      <c r="E56" s="244"/>
      <c r="F56" s="54" t="str">
        <f t="shared" si="0"/>
        <v>-</v>
      </c>
    </row>
    <row r="57" spans="1:6" ht="12.75" customHeight="1" x14ac:dyDescent="0.2">
      <c r="A57" s="55">
        <v>6323</v>
      </c>
      <c r="B57" s="88" t="s">
        <v>157</v>
      </c>
      <c r="C57" s="52" t="s">
        <v>158</v>
      </c>
      <c r="D57" s="312">
        <v>1294268</v>
      </c>
      <c r="E57" s="244">
        <v>5883784.1900000004</v>
      </c>
      <c r="F57" s="54">
        <f t="shared" si="0"/>
        <v>454.6032344151289</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100000</v>
      </c>
      <c r="E68" s="53">
        <f t="shared" si="15"/>
        <v>100000</v>
      </c>
      <c r="F68" s="54">
        <f t="shared" si="0"/>
        <v>100</v>
      </c>
    </row>
    <row r="69" spans="1:6" ht="12.75" customHeight="1" x14ac:dyDescent="0.2">
      <c r="A69" s="55" t="s">
        <v>181</v>
      </c>
      <c r="B69" s="87" t="s">
        <v>182</v>
      </c>
      <c r="C69" s="52" t="s">
        <v>181</v>
      </c>
      <c r="D69" s="312">
        <v>100000</v>
      </c>
      <c r="E69" s="244">
        <v>100000</v>
      </c>
      <c r="F69" s="54">
        <f t="shared" si="0"/>
        <v>100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1202127</v>
      </c>
      <c r="E77" s="53">
        <f t="shared" si="18"/>
        <v>5296562.63</v>
      </c>
      <c r="F77" s="54">
        <f t="shared" si="0"/>
        <v>440.59925698366317</v>
      </c>
    </row>
    <row r="78" spans="1:6" ht="12.75" customHeight="1" x14ac:dyDescent="0.2">
      <c r="A78" s="55">
        <v>6391</v>
      </c>
      <c r="B78" s="87" t="s">
        <v>199</v>
      </c>
      <c r="C78" s="52" t="s">
        <v>200</v>
      </c>
      <c r="D78" s="312">
        <v>926835</v>
      </c>
      <c r="E78" s="244">
        <v>2205998.2599999998</v>
      </c>
      <c r="F78" s="54">
        <f t="shared" si="0"/>
        <v>238.01412980735512</v>
      </c>
    </row>
    <row r="79" spans="1:6" ht="12.75" customHeight="1" x14ac:dyDescent="0.2">
      <c r="A79" s="55">
        <v>6392</v>
      </c>
      <c r="B79" s="87" t="s">
        <v>201</v>
      </c>
      <c r="C79" s="52" t="s">
        <v>202</v>
      </c>
      <c r="D79" s="312"/>
      <c r="E79" s="244"/>
      <c r="F79" s="54" t="str">
        <f t="shared" si="0"/>
        <v>-</v>
      </c>
    </row>
    <row r="80" spans="1:6" ht="24" x14ac:dyDescent="0.2">
      <c r="A80" s="55">
        <v>6393</v>
      </c>
      <c r="B80" s="87" t="s">
        <v>203</v>
      </c>
      <c r="C80" s="52" t="s">
        <v>204</v>
      </c>
      <c r="D80" s="312">
        <v>263266</v>
      </c>
      <c r="E80" s="244">
        <v>3078674.18</v>
      </c>
      <c r="F80" s="54">
        <f t="shared" si="0"/>
        <v>1169.4157923924852</v>
      </c>
    </row>
    <row r="81" spans="1:6" ht="24" x14ac:dyDescent="0.2">
      <c r="A81" s="55">
        <v>6394</v>
      </c>
      <c r="B81" s="87" t="s">
        <v>205</v>
      </c>
      <c r="C81" s="52" t="s">
        <v>206</v>
      </c>
      <c r="D81" s="312">
        <v>12026</v>
      </c>
      <c r="E81" s="244">
        <v>11890.19</v>
      </c>
      <c r="F81" s="54">
        <f t="shared" si="0"/>
        <v>98.870696823548982</v>
      </c>
    </row>
    <row r="82" spans="1:6" ht="12.75" customHeight="1" x14ac:dyDescent="0.2">
      <c r="A82" s="55">
        <v>64</v>
      </c>
      <c r="B82" s="87" t="s">
        <v>207</v>
      </c>
      <c r="C82" s="52" t="s">
        <v>208</v>
      </c>
      <c r="D82" s="53">
        <f t="shared" ref="D82:E82" si="19">D83+D91+D98</f>
        <v>26103</v>
      </c>
      <c r="E82" s="53">
        <f t="shared" si="19"/>
        <v>42240.990000000005</v>
      </c>
      <c r="F82" s="54">
        <f t="shared" si="0"/>
        <v>161.82427307206072</v>
      </c>
    </row>
    <row r="83" spans="1:6" ht="12.75" customHeight="1" x14ac:dyDescent="0.2">
      <c r="A83" s="55">
        <v>641</v>
      </c>
      <c r="B83" s="87" t="s">
        <v>209</v>
      </c>
      <c r="C83" s="52" t="s">
        <v>210</v>
      </c>
      <c r="D83" s="53">
        <f t="shared" ref="D83:E83" si="20">SUM(D84:D90)</f>
        <v>17403</v>
      </c>
      <c r="E83" s="53">
        <f t="shared" si="20"/>
        <v>2274.41</v>
      </c>
      <c r="F83" s="54">
        <f t="shared" si="0"/>
        <v>13.069068551399182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312">
        <v>13796</v>
      </c>
      <c r="E85" s="244">
        <v>2110.7199999999998</v>
      </c>
      <c r="F85" s="54">
        <f t="shared" si="0"/>
        <v>15.299507103508262</v>
      </c>
    </row>
    <row r="86" spans="1:6" ht="12.75" customHeight="1" x14ac:dyDescent="0.2">
      <c r="A86" s="55">
        <v>6414</v>
      </c>
      <c r="B86" s="87" t="s">
        <v>215</v>
      </c>
      <c r="C86" s="52" t="s">
        <v>216</v>
      </c>
      <c r="D86" s="312"/>
      <c r="E86" s="244"/>
      <c r="F86" s="54" t="str">
        <f t="shared" si="0"/>
        <v>-</v>
      </c>
    </row>
    <row r="87" spans="1:6" ht="12.75" customHeight="1" x14ac:dyDescent="0.2">
      <c r="A87" s="55">
        <v>6415</v>
      </c>
      <c r="B87" s="87" t="s">
        <v>217</v>
      </c>
      <c r="C87" s="52" t="s">
        <v>218</v>
      </c>
      <c r="D87" s="312">
        <v>3607</v>
      </c>
      <c r="E87" s="244">
        <v>163.69</v>
      </c>
      <c r="F87" s="54">
        <f t="shared" si="0"/>
        <v>4.5381203215968942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8700</v>
      </c>
      <c r="E91" s="53">
        <f t="shared" si="21"/>
        <v>39966.58</v>
      </c>
      <c r="F91" s="54">
        <f t="shared" si="0"/>
        <v>459.38597701149428</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312">
        <v>8700</v>
      </c>
      <c r="E97" s="244">
        <v>39966.58</v>
      </c>
      <c r="F97" s="54">
        <f t="shared" si="0"/>
        <v>459.38597701149428</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19225368</v>
      </c>
      <c r="E106" s="53">
        <f t="shared" si="23"/>
        <v>17631357.16</v>
      </c>
      <c r="F106" s="54">
        <f t="shared" si="0"/>
        <v>91.708814936598344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19225368</v>
      </c>
      <c r="E112" s="53">
        <f t="shared" si="25"/>
        <v>17631357.16</v>
      </c>
      <c r="F112" s="54">
        <f t="shared" si="0"/>
        <v>91.708814936598344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312">
        <v>19225368</v>
      </c>
      <c r="E117" s="244">
        <v>17631357.16</v>
      </c>
      <c r="F117" s="54">
        <f t="shared" si="0"/>
        <v>91.708814936598344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3219331</v>
      </c>
      <c r="E124" s="53">
        <f t="shared" si="27"/>
        <v>4343677.2299999995</v>
      </c>
      <c r="F124" s="54">
        <f t="shared" si="0"/>
        <v>134.92484090638706</v>
      </c>
    </row>
    <row r="125" spans="1:6" ht="12.75" customHeight="1" x14ac:dyDescent="0.2">
      <c r="A125" s="55">
        <v>661</v>
      </c>
      <c r="B125" s="88" t="s">
        <v>293</v>
      </c>
      <c r="C125" s="52" t="s">
        <v>294</v>
      </c>
      <c r="D125" s="53">
        <f t="shared" ref="D125:E125" si="28">SUM(D126:D127)</f>
        <v>3181705</v>
      </c>
      <c r="E125" s="53">
        <f t="shared" si="28"/>
        <v>4070518.34</v>
      </c>
      <c r="F125" s="54">
        <f t="shared" si="0"/>
        <v>127.93512723524023</v>
      </c>
    </row>
    <row r="126" spans="1:6" ht="12.75" customHeight="1" x14ac:dyDescent="0.2">
      <c r="A126" s="55">
        <v>6614</v>
      </c>
      <c r="B126" s="88" t="s">
        <v>295</v>
      </c>
      <c r="C126" s="52" t="s">
        <v>296</v>
      </c>
      <c r="D126" s="312">
        <v>300167</v>
      </c>
      <c r="E126" s="244">
        <v>317262.96999999997</v>
      </c>
      <c r="F126" s="54">
        <f t="shared" si="0"/>
        <v>105.69548617936016</v>
      </c>
    </row>
    <row r="127" spans="1:6" ht="12.75" customHeight="1" x14ac:dyDescent="0.2">
      <c r="A127" s="55">
        <v>6615</v>
      </c>
      <c r="B127" s="88" t="s">
        <v>297</v>
      </c>
      <c r="C127" s="52" t="s">
        <v>298</v>
      </c>
      <c r="D127" s="312">
        <v>2881538</v>
      </c>
      <c r="E127" s="244">
        <v>3753255.37</v>
      </c>
      <c r="F127" s="54">
        <f t="shared" si="0"/>
        <v>130.25180892981456</v>
      </c>
    </row>
    <row r="128" spans="1:6" ht="24" x14ac:dyDescent="0.2">
      <c r="A128" s="55">
        <v>663</v>
      </c>
      <c r="B128" s="233" t="s">
        <v>299</v>
      </c>
      <c r="C128" s="52" t="s">
        <v>300</v>
      </c>
      <c r="D128" s="53">
        <f t="shared" ref="D128:E128" si="29">SUM(D129:D132)</f>
        <v>37626</v>
      </c>
      <c r="E128" s="53">
        <f t="shared" si="29"/>
        <v>273158.89</v>
      </c>
      <c r="F128" s="54">
        <f t="shared" si="0"/>
        <v>725.98439908573869</v>
      </c>
    </row>
    <row r="129" spans="1:6" ht="12.75" customHeight="1" x14ac:dyDescent="0.2">
      <c r="A129" s="55">
        <v>6631</v>
      </c>
      <c r="B129" s="88" t="s">
        <v>301</v>
      </c>
      <c r="C129" s="52" t="s">
        <v>302</v>
      </c>
      <c r="D129" s="312">
        <v>37626</v>
      </c>
      <c r="E129" s="244">
        <v>260904.39</v>
      </c>
      <c r="F129" s="54">
        <f t="shared" si="0"/>
        <v>693.41516504544734</v>
      </c>
    </row>
    <row r="130" spans="1:6" ht="12.75" customHeight="1" x14ac:dyDescent="0.2">
      <c r="A130" s="55">
        <v>6632</v>
      </c>
      <c r="B130" s="234" t="s">
        <v>303</v>
      </c>
      <c r="C130" s="52" t="s">
        <v>304</v>
      </c>
      <c r="D130" s="244"/>
      <c r="E130" s="244">
        <v>12254.5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58431951</v>
      </c>
      <c r="E133" s="53">
        <f t="shared" si="30"/>
        <v>60571135.049999997</v>
      </c>
      <c r="F133" s="54">
        <f t="shared" ref="F133:F223" si="31">IF(D133&lt;&gt;0,IF(E133/D133&gt;=100,"&gt;&gt;100",E133/D133*100),"-")</f>
        <v>103.66098344037835</v>
      </c>
    </row>
    <row r="134" spans="1:6" ht="24" x14ac:dyDescent="0.2">
      <c r="A134" s="55">
        <v>671</v>
      </c>
      <c r="B134" s="234" t="s">
        <v>311</v>
      </c>
      <c r="C134" s="52" t="s">
        <v>312</v>
      </c>
      <c r="D134" s="53">
        <f t="shared" ref="D134:E134" si="32">SUM(D135:D137)</f>
        <v>58431951</v>
      </c>
      <c r="E134" s="53">
        <f t="shared" si="32"/>
        <v>60571135.049999997</v>
      </c>
      <c r="F134" s="54">
        <f t="shared" si="31"/>
        <v>103.66098344037835</v>
      </c>
    </row>
    <row r="135" spans="1:6" ht="12.75" customHeight="1" x14ac:dyDescent="0.2">
      <c r="A135" s="55">
        <v>6711</v>
      </c>
      <c r="B135" s="87" t="s">
        <v>313</v>
      </c>
      <c r="C135" s="52" t="s">
        <v>314</v>
      </c>
      <c r="D135" s="312">
        <v>58431951</v>
      </c>
      <c r="E135" s="244">
        <v>60571135.049999997</v>
      </c>
      <c r="F135" s="54">
        <f t="shared" si="31"/>
        <v>103.66098344037835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76552549</v>
      </c>
      <c r="E151" s="53">
        <f t="shared" si="35"/>
        <v>90864683.24000001</v>
      </c>
      <c r="F151" s="54">
        <f t="shared" si="31"/>
        <v>118.69582976263797</v>
      </c>
    </row>
    <row r="152" spans="1:6" ht="12.75" customHeight="1" x14ac:dyDescent="0.2">
      <c r="A152" s="55">
        <v>31</v>
      </c>
      <c r="B152" s="87" t="s">
        <v>346</v>
      </c>
      <c r="C152" s="52" t="s">
        <v>347</v>
      </c>
      <c r="D152" s="53">
        <f t="shared" ref="D152:E152" si="36">D153+D158+D159</f>
        <v>63430675</v>
      </c>
      <c r="E152" s="53">
        <f t="shared" si="36"/>
        <v>71450322.99000001</v>
      </c>
      <c r="F152" s="54">
        <f t="shared" si="31"/>
        <v>112.64316987009835</v>
      </c>
    </row>
    <row r="153" spans="1:6" ht="12.75" customHeight="1" x14ac:dyDescent="0.2">
      <c r="A153" s="55">
        <v>311</v>
      </c>
      <c r="B153" s="87" t="s">
        <v>348</v>
      </c>
      <c r="C153" s="52" t="s">
        <v>349</v>
      </c>
      <c r="D153" s="53">
        <f t="shared" ref="D153:E153" si="37">SUM(D154:D157)</f>
        <v>52812684</v>
      </c>
      <c r="E153" s="53">
        <f t="shared" si="37"/>
        <v>58660955.300000004</v>
      </c>
      <c r="F153" s="54">
        <f t="shared" si="31"/>
        <v>111.07361121809301</v>
      </c>
    </row>
    <row r="154" spans="1:6" ht="12.75" customHeight="1" x14ac:dyDescent="0.2">
      <c r="A154" s="55">
        <v>3111</v>
      </c>
      <c r="B154" s="87" t="s">
        <v>350</v>
      </c>
      <c r="C154" s="52" t="s">
        <v>351</v>
      </c>
      <c r="D154" s="312">
        <v>52641984</v>
      </c>
      <c r="E154" s="244">
        <v>58340427.030000001</v>
      </c>
      <c r="F154" s="54">
        <f t="shared" si="31"/>
        <v>110.82490171723012</v>
      </c>
    </row>
    <row r="155" spans="1:6" ht="12.75" customHeight="1" x14ac:dyDescent="0.2">
      <c r="A155" s="55">
        <v>3112</v>
      </c>
      <c r="B155" s="87" t="s">
        <v>352</v>
      </c>
      <c r="C155" s="52" t="s">
        <v>353</v>
      </c>
      <c r="D155" s="312">
        <v>136022</v>
      </c>
      <c r="E155" s="244">
        <v>241217.75</v>
      </c>
      <c r="F155" s="54">
        <f t="shared" si="31"/>
        <v>177.33730572995546</v>
      </c>
    </row>
    <row r="156" spans="1:6" ht="12.75" customHeight="1" x14ac:dyDescent="0.2">
      <c r="A156" s="55">
        <v>3113</v>
      </c>
      <c r="B156" s="87" t="s">
        <v>354</v>
      </c>
      <c r="C156" s="52" t="s">
        <v>355</v>
      </c>
      <c r="D156" s="312">
        <v>34678</v>
      </c>
      <c r="E156" s="244">
        <v>79310.52</v>
      </c>
      <c r="F156" s="54">
        <f t="shared" si="31"/>
        <v>228.70557702289636</v>
      </c>
    </row>
    <row r="157" spans="1:6" ht="12.75" customHeight="1" x14ac:dyDescent="0.2">
      <c r="A157" s="55">
        <v>3114</v>
      </c>
      <c r="B157" s="87" t="s">
        <v>356</v>
      </c>
      <c r="C157" s="52" t="s">
        <v>357</v>
      </c>
      <c r="D157" s="312"/>
      <c r="E157" s="244"/>
      <c r="F157" s="54" t="str">
        <f t="shared" si="31"/>
        <v>-</v>
      </c>
    </row>
    <row r="158" spans="1:6" ht="12.75" customHeight="1" x14ac:dyDescent="0.2">
      <c r="A158" s="55">
        <v>312</v>
      </c>
      <c r="B158" s="87" t="s">
        <v>358</v>
      </c>
      <c r="C158" s="52" t="s">
        <v>359</v>
      </c>
      <c r="D158" s="312">
        <v>2011978</v>
      </c>
      <c r="E158" s="244">
        <v>3223830.12</v>
      </c>
      <c r="F158" s="54">
        <f t="shared" si="31"/>
        <v>160.23187728692858</v>
      </c>
    </row>
    <row r="159" spans="1:6" ht="12.75" customHeight="1" x14ac:dyDescent="0.2">
      <c r="A159" s="55">
        <v>313</v>
      </c>
      <c r="B159" s="87" t="s">
        <v>360</v>
      </c>
      <c r="C159" s="52" t="s">
        <v>361</v>
      </c>
      <c r="D159" s="53">
        <f t="shared" ref="D159:E159" si="38">SUM(D160:D162)</f>
        <v>8606013</v>
      </c>
      <c r="E159" s="53">
        <f t="shared" si="38"/>
        <v>9565537.5700000003</v>
      </c>
      <c r="F159" s="54">
        <f t="shared" si="31"/>
        <v>111.14946689018481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312">
        <v>8606013</v>
      </c>
      <c r="E161" s="244">
        <v>9565537.5700000003</v>
      </c>
      <c r="F161" s="54">
        <f t="shared" si="31"/>
        <v>111.14946689018481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12807767</v>
      </c>
      <c r="E163" s="53">
        <f t="shared" si="39"/>
        <v>19102246.949999999</v>
      </c>
      <c r="F163" s="54">
        <f t="shared" si="31"/>
        <v>149.14580308964082</v>
      </c>
    </row>
    <row r="164" spans="1:6" ht="12.75" customHeight="1" x14ac:dyDescent="0.2">
      <c r="A164" s="55">
        <v>321</v>
      </c>
      <c r="B164" s="87" t="s">
        <v>369</v>
      </c>
      <c r="C164" s="52" t="s">
        <v>370</v>
      </c>
      <c r="D164" s="53">
        <f t="shared" ref="D164:E164" si="40">SUM(D165:D168)</f>
        <v>1175985</v>
      </c>
      <c r="E164" s="53">
        <f t="shared" si="40"/>
        <v>2964277.15</v>
      </c>
      <c r="F164" s="54">
        <f t="shared" si="31"/>
        <v>252.06759865134333</v>
      </c>
    </row>
    <row r="165" spans="1:6" ht="12.75" customHeight="1" x14ac:dyDescent="0.2">
      <c r="A165" s="55">
        <v>3211</v>
      </c>
      <c r="B165" s="87" t="s">
        <v>371</v>
      </c>
      <c r="C165" s="52" t="s">
        <v>372</v>
      </c>
      <c r="D165" s="312">
        <v>377373</v>
      </c>
      <c r="E165" s="244">
        <v>1625809.03</v>
      </c>
      <c r="F165" s="54">
        <f t="shared" si="31"/>
        <v>430.82282781227059</v>
      </c>
    </row>
    <row r="166" spans="1:6" ht="12.75" customHeight="1" x14ac:dyDescent="0.2">
      <c r="A166" s="55">
        <v>3212</v>
      </c>
      <c r="B166" s="87" t="s">
        <v>373</v>
      </c>
      <c r="C166" s="52" t="s">
        <v>374</v>
      </c>
      <c r="D166" s="312">
        <v>588862</v>
      </c>
      <c r="E166" s="244">
        <v>1063123.49</v>
      </c>
      <c r="F166" s="54">
        <f t="shared" si="31"/>
        <v>180.53864742503336</v>
      </c>
    </row>
    <row r="167" spans="1:6" ht="12.75" customHeight="1" x14ac:dyDescent="0.2">
      <c r="A167" s="55">
        <v>3213</v>
      </c>
      <c r="B167" s="87" t="s">
        <v>375</v>
      </c>
      <c r="C167" s="52" t="s">
        <v>376</v>
      </c>
      <c r="D167" s="312">
        <v>204512</v>
      </c>
      <c r="E167" s="244">
        <v>268537.63</v>
      </c>
      <c r="F167" s="54">
        <f t="shared" si="31"/>
        <v>131.30653946956659</v>
      </c>
    </row>
    <row r="168" spans="1:6" ht="12.75" customHeight="1" x14ac:dyDescent="0.2">
      <c r="A168" s="55">
        <v>3214</v>
      </c>
      <c r="B168" s="87" t="s">
        <v>377</v>
      </c>
      <c r="C168" s="52" t="s">
        <v>378</v>
      </c>
      <c r="D168" s="312">
        <v>5238</v>
      </c>
      <c r="E168" s="244">
        <v>6807</v>
      </c>
      <c r="F168" s="54">
        <f t="shared" si="31"/>
        <v>129.95418098510882</v>
      </c>
    </row>
    <row r="169" spans="1:6" ht="12.75" customHeight="1" x14ac:dyDescent="0.2">
      <c r="A169" s="55">
        <v>322</v>
      </c>
      <c r="B169" s="87" t="s">
        <v>379</v>
      </c>
      <c r="C169" s="52" t="s">
        <v>380</v>
      </c>
      <c r="D169" s="53">
        <f t="shared" ref="D169:E169" si="41">SUM(D170:D176)</f>
        <v>2052188</v>
      </c>
      <c r="E169" s="53">
        <f t="shared" si="41"/>
        <v>3068283.09</v>
      </c>
      <c r="F169" s="54">
        <f t="shared" si="31"/>
        <v>149.51276832336998</v>
      </c>
    </row>
    <row r="170" spans="1:6" ht="12.75" customHeight="1" x14ac:dyDescent="0.2">
      <c r="A170" s="55">
        <v>3221</v>
      </c>
      <c r="B170" s="87" t="s">
        <v>381</v>
      </c>
      <c r="C170" s="52" t="s">
        <v>382</v>
      </c>
      <c r="D170" s="312">
        <v>900620</v>
      </c>
      <c r="E170" s="244">
        <v>1337571.9099999999</v>
      </c>
      <c r="F170" s="54">
        <f t="shared" si="31"/>
        <v>148.5167895449801</v>
      </c>
    </row>
    <row r="171" spans="1:6" ht="12.75" customHeight="1" x14ac:dyDescent="0.2">
      <c r="A171" s="55">
        <v>3222</v>
      </c>
      <c r="B171" s="87" t="s">
        <v>383</v>
      </c>
      <c r="C171" s="52" t="s">
        <v>384</v>
      </c>
      <c r="D171" s="312"/>
      <c r="E171" s="244"/>
      <c r="F171" s="54" t="str">
        <f t="shared" si="31"/>
        <v>-</v>
      </c>
    </row>
    <row r="172" spans="1:6" ht="12.75" customHeight="1" x14ac:dyDescent="0.2">
      <c r="A172" s="55">
        <v>3223</v>
      </c>
      <c r="B172" s="87" t="s">
        <v>385</v>
      </c>
      <c r="C172" s="52" t="s">
        <v>386</v>
      </c>
      <c r="D172" s="312">
        <v>932519</v>
      </c>
      <c r="E172" s="244">
        <v>1494562.84</v>
      </c>
      <c r="F172" s="54">
        <f t="shared" si="31"/>
        <v>160.27156980179493</v>
      </c>
    </row>
    <row r="173" spans="1:6" ht="12.75" customHeight="1" x14ac:dyDescent="0.2">
      <c r="A173" s="55">
        <v>3224</v>
      </c>
      <c r="B173" s="87" t="s">
        <v>387</v>
      </c>
      <c r="C173" s="52" t="s">
        <v>388</v>
      </c>
      <c r="D173" s="312">
        <v>147516</v>
      </c>
      <c r="E173" s="244">
        <v>53848.82</v>
      </c>
      <c r="F173" s="54">
        <f t="shared" si="31"/>
        <v>36.503714851270367</v>
      </c>
    </row>
    <row r="174" spans="1:6" ht="12.75" customHeight="1" x14ac:dyDescent="0.2">
      <c r="A174" s="55">
        <v>3225</v>
      </c>
      <c r="B174" s="87" t="s">
        <v>389</v>
      </c>
      <c r="C174" s="52" t="s">
        <v>390</v>
      </c>
      <c r="D174" s="312">
        <v>66381</v>
      </c>
      <c r="E174" s="244">
        <v>175148.29</v>
      </c>
      <c r="F174" s="54">
        <f t="shared" si="31"/>
        <v>263.85304529910667</v>
      </c>
    </row>
    <row r="175" spans="1:6" ht="12.75" customHeight="1" x14ac:dyDescent="0.2">
      <c r="A175" s="55">
        <v>3226</v>
      </c>
      <c r="B175" s="87" t="s">
        <v>391</v>
      </c>
      <c r="C175" s="52" t="s">
        <v>392</v>
      </c>
      <c r="D175" s="312"/>
      <c r="E175" s="244"/>
      <c r="F175" s="54" t="str">
        <f t="shared" si="31"/>
        <v>-</v>
      </c>
    </row>
    <row r="176" spans="1:6" ht="12.75" customHeight="1" x14ac:dyDescent="0.2">
      <c r="A176" s="55">
        <v>3227</v>
      </c>
      <c r="B176" s="87" t="s">
        <v>393</v>
      </c>
      <c r="C176" s="52" t="s">
        <v>394</v>
      </c>
      <c r="D176" s="312">
        <v>5152</v>
      </c>
      <c r="E176" s="244">
        <v>7151.23</v>
      </c>
      <c r="F176" s="54">
        <f t="shared" si="31"/>
        <v>138.8049301242236</v>
      </c>
    </row>
    <row r="177" spans="1:6" ht="12.75" customHeight="1" x14ac:dyDescent="0.2">
      <c r="A177" s="55">
        <v>323</v>
      </c>
      <c r="B177" s="87" t="s">
        <v>395</v>
      </c>
      <c r="C177" s="52" t="s">
        <v>396</v>
      </c>
      <c r="D177" s="53">
        <f t="shared" ref="D177:E177" si="42">SUM(D178:D186)</f>
        <v>8678304</v>
      </c>
      <c r="E177" s="53">
        <f t="shared" si="42"/>
        <v>11532483.76</v>
      </c>
      <c r="F177" s="54">
        <f t="shared" si="31"/>
        <v>132.88868147509007</v>
      </c>
    </row>
    <row r="178" spans="1:6" ht="12.75" customHeight="1" x14ac:dyDescent="0.2">
      <c r="A178" s="55">
        <v>3231</v>
      </c>
      <c r="B178" s="87" t="s">
        <v>397</v>
      </c>
      <c r="C178" s="52" t="s">
        <v>398</v>
      </c>
      <c r="D178" s="312">
        <v>300335</v>
      </c>
      <c r="E178" s="244">
        <v>281542.44</v>
      </c>
      <c r="F178" s="54">
        <f t="shared" si="31"/>
        <v>93.742800539397678</v>
      </c>
    </row>
    <row r="179" spans="1:6" ht="12.75" customHeight="1" x14ac:dyDescent="0.2">
      <c r="A179" s="55">
        <v>3232</v>
      </c>
      <c r="B179" s="87" t="s">
        <v>399</v>
      </c>
      <c r="C179" s="52" t="s">
        <v>400</v>
      </c>
      <c r="D179" s="312">
        <v>503319</v>
      </c>
      <c r="E179" s="244">
        <v>780842.37</v>
      </c>
      <c r="F179" s="54">
        <f t="shared" si="31"/>
        <v>155.13866355134616</v>
      </c>
    </row>
    <row r="180" spans="1:6" ht="12.75" customHeight="1" x14ac:dyDescent="0.2">
      <c r="A180" s="55">
        <v>3233</v>
      </c>
      <c r="B180" s="87" t="s">
        <v>401</v>
      </c>
      <c r="C180" s="52" t="s">
        <v>402</v>
      </c>
      <c r="D180" s="312">
        <v>225474</v>
      </c>
      <c r="E180" s="244">
        <v>210078.41</v>
      </c>
      <c r="F180" s="54">
        <f t="shared" si="31"/>
        <v>93.171900086040964</v>
      </c>
    </row>
    <row r="181" spans="1:6" ht="12.75" customHeight="1" x14ac:dyDescent="0.2">
      <c r="A181" s="55">
        <v>3234</v>
      </c>
      <c r="B181" s="87" t="s">
        <v>403</v>
      </c>
      <c r="C181" s="52" t="s">
        <v>404</v>
      </c>
      <c r="D181" s="312">
        <v>320517</v>
      </c>
      <c r="E181" s="244">
        <v>345320.74</v>
      </c>
      <c r="F181" s="54">
        <f t="shared" si="31"/>
        <v>107.73866596779578</v>
      </c>
    </row>
    <row r="182" spans="1:6" ht="12.75" customHeight="1" x14ac:dyDescent="0.2">
      <c r="A182" s="55">
        <v>3235</v>
      </c>
      <c r="B182" s="87" t="s">
        <v>405</v>
      </c>
      <c r="C182" s="52" t="s">
        <v>406</v>
      </c>
      <c r="D182" s="312">
        <v>632757</v>
      </c>
      <c r="E182" s="244">
        <v>998300.14</v>
      </c>
      <c r="F182" s="54">
        <f t="shared" si="31"/>
        <v>157.7699085114823</v>
      </c>
    </row>
    <row r="183" spans="1:6" ht="12.75" customHeight="1" x14ac:dyDescent="0.2">
      <c r="A183" s="55">
        <v>3236</v>
      </c>
      <c r="B183" s="87" t="s">
        <v>407</v>
      </c>
      <c r="C183" s="52" t="s">
        <v>408</v>
      </c>
      <c r="D183" s="312">
        <v>462949</v>
      </c>
      <c r="E183" s="244">
        <v>508699.62</v>
      </c>
      <c r="F183" s="54">
        <f t="shared" si="31"/>
        <v>109.88243197414833</v>
      </c>
    </row>
    <row r="184" spans="1:6" ht="12.75" customHeight="1" x14ac:dyDescent="0.2">
      <c r="A184" s="55">
        <v>3237</v>
      </c>
      <c r="B184" s="87" t="s">
        <v>409</v>
      </c>
      <c r="C184" s="52" t="s">
        <v>410</v>
      </c>
      <c r="D184" s="312">
        <v>5336840</v>
      </c>
      <c r="E184" s="244">
        <v>7288352.1399999997</v>
      </c>
      <c r="F184" s="54">
        <f t="shared" si="31"/>
        <v>136.56680994745955</v>
      </c>
    </row>
    <row r="185" spans="1:6" ht="12.75" customHeight="1" x14ac:dyDescent="0.2">
      <c r="A185" s="55">
        <v>3238</v>
      </c>
      <c r="B185" s="87" t="s">
        <v>411</v>
      </c>
      <c r="C185" s="52" t="s">
        <v>412</v>
      </c>
      <c r="D185" s="312">
        <v>228561</v>
      </c>
      <c r="E185" s="244">
        <v>264751.58</v>
      </c>
      <c r="F185" s="54">
        <f t="shared" si="31"/>
        <v>115.83410118086638</v>
      </c>
    </row>
    <row r="186" spans="1:6" ht="12.75" customHeight="1" x14ac:dyDescent="0.2">
      <c r="A186" s="55">
        <v>3239</v>
      </c>
      <c r="B186" s="87" t="s">
        <v>413</v>
      </c>
      <c r="C186" s="52" t="s">
        <v>414</v>
      </c>
      <c r="D186" s="312">
        <v>667552</v>
      </c>
      <c r="E186" s="244">
        <v>854596.32</v>
      </c>
      <c r="F186" s="54">
        <f t="shared" si="31"/>
        <v>128.01943818608888</v>
      </c>
    </row>
    <row r="187" spans="1:6" ht="12.75" customHeight="1" x14ac:dyDescent="0.2">
      <c r="A187" s="55">
        <v>324</v>
      </c>
      <c r="B187" s="87" t="s">
        <v>415</v>
      </c>
      <c r="C187" s="52" t="s">
        <v>416</v>
      </c>
      <c r="D187" s="312">
        <v>206695</v>
      </c>
      <c r="E187" s="244">
        <v>708860.39</v>
      </c>
      <c r="F187" s="54">
        <f t="shared" si="31"/>
        <v>342.94994557197805</v>
      </c>
    </row>
    <row r="188" spans="1:6" ht="12.75" customHeight="1" x14ac:dyDescent="0.2">
      <c r="A188" s="55">
        <v>329</v>
      </c>
      <c r="B188" s="87" t="s">
        <v>417</v>
      </c>
      <c r="C188" s="52" t="s">
        <v>418</v>
      </c>
      <c r="D188" s="53">
        <f t="shared" ref="D188:E188" si="43">SUM(D189:D195)</f>
        <v>694595</v>
      </c>
      <c r="E188" s="53">
        <f t="shared" si="43"/>
        <v>828342.56</v>
      </c>
      <c r="F188" s="54">
        <f t="shared" si="31"/>
        <v>119.25547405322527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312">
        <v>109085</v>
      </c>
      <c r="E190" s="244">
        <v>82427.98</v>
      </c>
      <c r="F190" s="54">
        <f t="shared" si="31"/>
        <v>75.563074666544438</v>
      </c>
    </row>
    <row r="191" spans="1:6" ht="12.75" customHeight="1" x14ac:dyDescent="0.2">
      <c r="A191" s="55">
        <v>3293</v>
      </c>
      <c r="B191" s="87" t="s">
        <v>423</v>
      </c>
      <c r="C191" s="52" t="s">
        <v>424</v>
      </c>
      <c r="D191" s="312">
        <v>70964</v>
      </c>
      <c r="E191" s="244">
        <v>376175.12</v>
      </c>
      <c r="F191" s="54">
        <f t="shared" si="31"/>
        <v>530.09289217067806</v>
      </c>
    </row>
    <row r="192" spans="1:6" ht="12.75" customHeight="1" x14ac:dyDescent="0.2">
      <c r="A192" s="55">
        <v>3294</v>
      </c>
      <c r="B192" s="87" t="s">
        <v>425</v>
      </c>
      <c r="C192" s="52" t="s">
        <v>426</v>
      </c>
      <c r="D192" s="312">
        <v>62683</v>
      </c>
      <c r="E192" s="244">
        <v>70399.59</v>
      </c>
      <c r="F192" s="54">
        <f t="shared" si="31"/>
        <v>112.31049885933986</v>
      </c>
    </row>
    <row r="193" spans="1:6" ht="12.75" customHeight="1" x14ac:dyDescent="0.2">
      <c r="A193" s="55">
        <v>3295</v>
      </c>
      <c r="B193" s="87" t="s">
        <v>427</v>
      </c>
      <c r="C193" s="52" t="s">
        <v>428</v>
      </c>
      <c r="D193" s="312">
        <v>79525</v>
      </c>
      <c r="E193" s="244">
        <v>88413.05</v>
      </c>
      <c r="F193" s="54">
        <f t="shared" si="31"/>
        <v>111.17642250864508</v>
      </c>
    </row>
    <row r="194" spans="1:6" ht="12.75" customHeight="1" x14ac:dyDescent="0.2">
      <c r="A194" s="55" t="s">
        <v>429</v>
      </c>
      <c r="B194" s="87" t="s">
        <v>430</v>
      </c>
      <c r="C194" s="52" t="s">
        <v>429</v>
      </c>
      <c r="D194" s="312"/>
      <c r="E194" s="244"/>
      <c r="F194" s="54" t="str">
        <f t="shared" si="31"/>
        <v>-</v>
      </c>
    </row>
    <row r="195" spans="1:6" ht="12.75" customHeight="1" x14ac:dyDescent="0.2">
      <c r="A195" s="55">
        <v>3299</v>
      </c>
      <c r="B195" s="87" t="s">
        <v>431</v>
      </c>
      <c r="C195" s="52" t="s">
        <v>432</v>
      </c>
      <c r="D195" s="312">
        <v>372338</v>
      </c>
      <c r="E195" s="244">
        <v>210926.82</v>
      </c>
      <c r="F195" s="54">
        <f t="shared" si="31"/>
        <v>56.649286401065702</v>
      </c>
    </row>
    <row r="196" spans="1:6" ht="12.75" customHeight="1" x14ac:dyDescent="0.2">
      <c r="A196" s="55">
        <v>34</v>
      </c>
      <c r="B196" s="234" t="s">
        <v>433</v>
      </c>
      <c r="C196" s="52" t="s">
        <v>434</v>
      </c>
      <c r="D196" s="53">
        <f t="shared" ref="D196:E196" si="44">D197+D202+D210</f>
        <v>36426</v>
      </c>
      <c r="E196" s="53">
        <f t="shared" si="44"/>
        <v>59970.080000000002</v>
      </c>
      <c r="F196" s="54">
        <f t="shared" si="31"/>
        <v>164.63537033986714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36426</v>
      </c>
      <c r="E210" s="53">
        <f t="shared" si="47"/>
        <v>59970.080000000002</v>
      </c>
      <c r="F210" s="54">
        <f t="shared" si="31"/>
        <v>164.63537033986714</v>
      </c>
    </row>
    <row r="211" spans="1:6" ht="12.75" customHeight="1" x14ac:dyDescent="0.2">
      <c r="A211" s="55">
        <v>3431</v>
      </c>
      <c r="B211" s="234" t="s">
        <v>463</v>
      </c>
      <c r="C211" s="52" t="s">
        <v>464</v>
      </c>
      <c r="D211" s="312">
        <v>27372</v>
      </c>
      <c r="E211" s="244">
        <v>43935.46</v>
      </c>
      <c r="F211" s="54">
        <f t="shared" si="31"/>
        <v>160.51242145257928</v>
      </c>
    </row>
    <row r="212" spans="1:6" ht="12.75" customHeight="1" x14ac:dyDescent="0.2">
      <c r="A212" s="55">
        <v>3432</v>
      </c>
      <c r="B212" s="87" t="s">
        <v>465</v>
      </c>
      <c r="C212" s="52" t="s">
        <v>466</v>
      </c>
      <c r="D212" s="312">
        <v>8049</v>
      </c>
      <c r="E212" s="244">
        <v>10944.57</v>
      </c>
      <c r="F212" s="54">
        <f t="shared" si="31"/>
        <v>135.97428251956765</v>
      </c>
    </row>
    <row r="213" spans="1:6" ht="12.75" customHeight="1" x14ac:dyDescent="0.2">
      <c r="A213" s="55">
        <v>3433</v>
      </c>
      <c r="B213" s="87" t="s">
        <v>467</v>
      </c>
      <c r="C213" s="52" t="s">
        <v>468</v>
      </c>
      <c r="D213" s="312">
        <v>982</v>
      </c>
      <c r="E213" s="244">
        <v>590.04999999999995</v>
      </c>
      <c r="F213" s="54">
        <f t="shared" si="31"/>
        <v>60.086558044806516</v>
      </c>
    </row>
    <row r="214" spans="1:6" ht="12.75" customHeight="1" x14ac:dyDescent="0.2">
      <c r="A214" s="55">
        <v>3434</v>
      </c>
      <c r="B214" s="87" t="s">
        <v>469</v>
      </c>
      <c r="C214" s="52" t="s">
        <v>470</v>
      </c>
      <c r="D214" s="312">
        <v>23</v>
      </c>
      <c r="E214" s="244">
        <v>4500</v>
      </c>
      <c r="F214" s="54" t="str">
        <f t="shared" si="31"/>
        <v>&gt;&gt;100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96297.72</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13197.11</v>
      </c>
      <c r="F228" s="54" t="str">
        <f t="shared" si="52"/>
        <v>-</v>
      </c>
    </row>
    <row r="229" spans="1:6" ht="12.75" customHeight="1" x14ac:dyDescent="0.2">
      <c r="A229" s="55">
        <v>3621</v>
      </c>
      <c r="B229" s="87" t="s">
        <v>499</v>
      </c>
      <c r="C229" s="52" t="s">
        <v>500</v>
      </c>
      <c r="D229" s="244"/>
      <c r="E229" s="244">
        <v>13197.11</v>
      </c>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83100.61</v>
      </c>
      <c r="F247" s="54" t="str">
        <f t="shared" si="61"/>
        <v>-</v>
      </c>
    </row>
    <row r="248" spans="1:6" ht="12.75" customHeight="1" x14ac:dyDescent="0.2">
      <c r="A248" s="55" t="s">
        <v>537</v>
      </c>
      <c r="B248" s="87" t="s">
        <v>199</v>
      </c>
      <c r="C248" s="52" t="s">
        <v>537</v>
      </c>
      <c r="D248" s="244"/>
      <c r="E248" s="244">
        <v>83100.61</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52900</v>
      </c>
      <c r="E252" s="53">
        <f t="shared" si="63"/>
        <v>15000</v>
      </c>
      <c r="F252" s="54">
        <f t="shared" ref="F252:F258" si="64">IF(D252&lt;&gt;0,IF(E252/D252&gt;=100,"&gt;&gt;100",E252/D252*100),"-")</f>
        <v>28.355387523629489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52900</v>
      </c>
      <c r="E259" s="53">
        <f t="shared" si="66"/>
        <v>15000</v>
      </c>
      <c r="F259" s="54">
        <f t="shared" ref="F259:F262" si="67">IF(D259&lt;&gt;0,IF(E259/D259&gt;=100,"&gt;&gt;100",E259/D259*100),"-")</f>
        <v>28.355387523629489</v>
      </c>
    </row>
    <row r="260" spans="1:6" ht="12.75" customHeight="1" x14ac:dyDescent="0.2">
      <c r="A260" s="55">
        <v>3721</v>
      </c>
      <c r="B260" s="87" t="s">
        <v>557</v>
      </c>
      <c r="C260" s="52" t="s">
        <v>558</v>
      </c>
      <c r="D260" s="312">
        <v>52900</v>
      </c>
      <c r="E260" s="244">
        <v>15000</v>
      </c>
      <c r="F260" s="54">
        <f t="shared" si="67"/>
        <v>28.355387523629489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224781</v>
      </c>
      <c r="E263" s="53">
        <f t="shared" si="68"/>
        <v>140845.5</v>
      </c>
      <c r="F263" s="54">
        <f t="shared" ref="F263:F267" si="69">IF(D263&lt;&gt;0,IF(E263/D263&gt;=100,"&gt;&gt;100",E263/D263*100),"-")</f>
        <v>62.658988081732893</v>
      </c>
    </row>
    <row r="264" spans="1:6" ht="12.75" customHeight="1" x14ac:dyDescent="0.2">
      <c r="A264" s="55">
        <v>381</v>
      </c>
      <c r="B264" s="87" t="s">
        <v>565</v>
      </c>
      <c r="C264" s="52" t="s">
        <v>566</v>
      </c>
      <c r="D264" s="53">
        <f t="shared" ref="D264:E264" si="70">SUM(D265:D267)</f>
        <v>224781</v>
      </c>
      <c r="E264" s="53">
        <f t="shared" si="70"/>
        <v>137470.5</v>
      </c>
      <c r="F264" s="54">
        <f t="shared" si="69"/>
        <v>61.1575266592817</v>
      </c>
    </row>
    <row r="265" spans="1:6" ht="12.75" customHeight="1" x14ac:dyDescent="0.2">
      <c r="A265" s="55">
        <v>3811</v>
      </c>
      <c r="B265" s="87" t="s">
        <v>567</v>
      </c>
      <c r="C265" s="52" t="s">
        <v>568</v>
      </c>
      <c r="D265" s="312">
        <v>224781</v>
      </c>
      <c r="E265" s="244">
        <v>137470.5</v>
      </c>
      <c r="F265" s="54">
        <f t="shared" si="69"/>
        <v>61.1575266592817</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3375</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v>3375</v>
      </c>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76552549</v>
      </c>
      <c r="E289" s="53">
        <f t="shared" si="79"/>
        <v>90864683.24000001</v>
      </c>
      <c r="F289" s="54">
        <f t="shared" si="76"/>
        <v>118.69582976263797</v>
      </c>
    </row>
    <row r="290" spans="1:6" ht="12.75" customHeight="1" x14ac:dyDescent="0.2">
      <c r="A290" s="55" t="s">
        <v>606</v>
      </c>
      <c r="B290" s="87" t="s">
        <v>617</v>
      </c>
      <c r="C290" s="52" t="s">
        <v>618</v>
      </c>
      <c r="D290" s="53">
        <f>IF(D6&gt;=D289,D6-D289,0)</f>
        <v>6955901</v>
      </c>
      <c r="E290" s="53">
        <f>IF(E6&gt;=E289,E6-E289,0)</f>
        <v>3345605.3199999928</v>
      </c>
      <c r="F290" s="54">
        <f t="shared" si="76"/>
        <v>48.097368263291742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312">
        <v>5821343</v>
      </c>
      <c r="E293" s="244">
        <v>1764722.12</v>
      </c>
      <c r="F293" s="54">
        <f t="shared" si="76"/>
        <v>30.31469061348902</v>
      </c>
    </row>
    <row r="294" spans="1:6" ht="12.75" customHeight="1" x14ac:dyDescent="0.2">
      <c r="A294" s="55">
        <v>96</v>
      </c>
      <c r="B294" s="87" t="s">
        <v>625</v>
      </c>
      <c r="C294" s="52" t="s">
        <v>626</v>
      </c>
      <c r="D294" s="312">
        <v>1949778</v>
      </c>
      <c r="E294" s="244">
        <v>2054223.73</v>
      </c>
      <c r="F294" s="54">
        <f t="shared" si="76"/>
        <v>105.35680113325722</v>
      </c>
    </row>
    <row r="295" spans="1:6" ht="24" x14ac:dyDescent="0.2">
      <c r="A295" s="55">
        <v>9661</v>
      </c>
      <c r="B295" s="87" t="s">
        <v>627</v>
      </c>
      <c r="C295" s="52" t="s">
        <v>628</v>
      </c>
      <c r="D295" s="312">
        <v>77442</v>
      </c>
      <c r="E295" s="244">
        <v>17041.5</v>
      </c>
      <c r="F295" s="54">
        <f t="shared" si="76"/>
        <v>22.005500890989385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7" t="s">
        <v>631</v>
      </c>
      <c r="B297" s="358"/>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2899280</v>
      </c>
      <c r="E350" s="53">
        <f t="shared" si="95"/>
        <v>2306512.5099999998</v>
      </c>
      <c r="F350" s="54">
        <f t="shared" si="81"/>
        <v>79.554665641124686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2832539</v>
      </c>
      <c r="E363" s="53">
        <f t="shared" si="99"/>
        <v>2209750.3499999996</v>
      </c>
      <c r="F363" s="54">
        <f t="shared" si="81"/>
        <v>78.013060014354593</v>
      </c>
    </row>
    <row r="364" spans="1:6" ht="12.75" customHeight="1" x14ac:dyDescent="0.2">
      <c r="A364" s="55">
        <v>421</v>
      </c>
      <c r="B364" s="87" t="s">
        <v>756</v>
      </c>
      <c r="C364" s="52" t="s">
        <v>757</v>
      </c>
      <c r="D364" s="53">
        <f t="shared" ref="D364:E364" si="100">SUM(D365:D368)</f>
        <v>1899561</v>
      </c>
      <c r="E364" s="53">
        <f t="shared" si="100"/>
        <v>784859.29</v>
      </c>
      <c r="F364" s="54">
        <f t="shared" si="81"/>
        <v>41.317930300737906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1899561</v>
      </c>
      <c r="E366" s="244">
        <v>784859.29</v>
      </c>
      <c r="F366" s="54">
        <f t="shared" si="81"/>
        <v>41.317930300737906</v>
      </c>
    </row>
    <row r="367" spans="1:6" ht="12.75" customHeight="1" x14ac:dyDescent="0.2">
      <c r="A367" s="55">
        <v>4213</v>
      </c>
      <c r="B367" s="87" t="s">
        <v>666</v>
      </c>
      <c r="C367" s="52" t="s">
        <v>760</v>
      </c>
      <c r="D367" s="312"/>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674270</v>
      </c>
      <c r="E369" s="53">
        <f t="shared" si="101"/>
        <v>1156252.2999999998</v>
      </c>
      <c r="F369" s="54">
        <f t="shared" si="81"/>
        <v>171.48209174366349</v>
      </c>
    </row>
    <row r="370" spans="1:6" ht="12.75" customHeight="1" x14ac:dyDescent="0.2">
      <c r="A370" s="55">
        <v>4221</v>
      </c>
      <c r="B370" s="87" t="s">
        <v>672</v>
      </c>
      <c r="C370" s="52" t="s">
        <v>764</v>
      </c>
      <c r="D370" s="312">
        <v>668645</v>
      </c>
      <c r="E370" s="244">
        <v>1104142.92</v>
      </c>
      <c r="F370" s="54">
        <f t="shared" si="81"/>
        <v>165.13141053922485</v>
      </c>
    </row>
    <row r="371" spans="1:6" ht="12.75" customHeight="1" x14ac:dyDescent="0.2">
      <c r="A371" s="55">
        <v>4222</v>
      </c>
      <c r="B371" s="87" t="s">
        <v>765</v>
      </c>
      <c r="C371" s="52" t="s">
        <v>766</v>
      </c>
      <c r="D371" s="312"/>
      <c r="E371" s="244"/>
      <c r="F371" s="54" t="str">
        <f t="shared" si="81"/>
        <v>-</v>
      </c>
    </row>
    <row r="372" spans="1:6" ht="12.75" customHeight="1" x14ac:dyDescent="0.2">
      <c r="A372" s="55">
        <v>4223</v>
      </c>
      <c r="B372" s="87" t="s">
        <v>676</v>
      </c>
      <c r="C372" s="52" t="s">
        <v>767</v>
      </c>
      <c r="D372" s="312">
        <v>5625</v>
      </c>
      <c r="E372" s="244">
        <v>52109.38</v>
      </c>
      <c r="F372" s="54">
        <f t="shared" si="81"/>
        <v>926.38897777777765</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258708</v>
      </c>
      <c r="E383" s="53">
        <f t="shared" si="103"/>
        <v>268638.76</v>
      </c>
      <c r="F383" s="54">
        <f t="shared" si="81"/>
        <v>103.83859795599673</v>
      </c>
    </row>
    <row r="384" spans="1:6" ht="12.75" customHeight="1" x14ac:dyDescent="0.2">
      <c r="A384" s="55">
        <v>4241</v>
      </c>
      <c r="B384" s="87" t="s">
        <v>781</v>
      </c>
      <c r="C384" s="52" t="s">
        <v>782</v>
      </c>
      <c r="D384" s="312">
        <v>258708</v>
      </c>
      <c r="E384" s="244">
        <v>268638.76</v>
      </c>
      <c r="F384" s="54">
        <f t="shared" si="81"/>
        <v>103.83859795599673</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66741</v>
      </c>
      <c r="E400" s="53">
        <f t="shared" si="108"/>
        <v>96762.16</v>
      </c>
      <c r="F400" s="54">
        <f t="shared" si="81"/>
        <v>144.98158553213167</v>
      </c>
    </row>
    <row r="401" spans="1:6" ht="12.75" customHeight="1" x14ac:dyDescent="0.2">
      <c r="A401" s="55">
        <v>441</v>
      </c>
      <c r="B401" s="87" t="s">
        <v>805</v>
      </c>
      <c r="C401" s="52" t="s">
        <v>806</v>
      </c>
      <c r="D401" s="312">
        <v>66741</v>
      </c>
      <c r="E401" s="244">
        <v>96762.16</v>
      </c>
      <c r="F401" s="54">
        <f t="shared" si="81"/>
        <v>144.98158553213167</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2899280</v>
      </c>
      <c r="E408" s="53">
        <f t="shared" si="111"/>
        <v>2306512.5099999998</v>
      </c>
      <c r="F408" s="54">
        <f t="shared" si="81"/>
        <v>79.554665641124686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83508450</v>
      </c>
      <c r="E412" s="53">
        <f>E6+E298</f>
        <v>94210288.560000002</v>
      </c>
      <c r="F412" s="54">
        <f t="shared" si="81"/>
        <v>112.81527625048724</v>
      </c>
    </row>
    <row r="413" spans="1:6" ht="12.75" customHeight="1" x14ac:dyDescent="0.2">
      <c r="A413" s="55" t="s">
        <v>606</v>
      </c>
      <c r="B413" s="87" t="s">
        <v>829</v>
      </c>
      <c r="C413" s="52" t="s">
        <v>830</v>
      </c>
      <c r="D413" s="53">
        <f t="shared" ref="D413:E413" si="112">D289+D350</f>
        <v>79451829</v>
      </c>
      <c r="E413" s="53">
        <f t="shared" si="112"/>
        <v>93171195.750000015</v>
      </c>
      <c r="F413" s="54">
        <f t="shared" si="81"/>
        <v>117.26752791304529</v>
      </c>
    </row>
    <row r="414" spans="1:6" ht="12.75" customHeight="1" x14ac:dyDescent="0.2">
      <c r="A414" s="55" t="s">
        <v>606</v>
      </c>
      <c r="B414" s="87" t="s">
        <v>831</v>
      </c>
      <c r="C414" s="52" t="s">
        <v>832</v>
      </c>
      <c r="D414" s="53">
        <f t="shared" ref="D414:E414" si="113">IF(D412&gt;=D413,D412-D413,0)</f>
        <v>4056621</v>
      </c>
      <c r="E414" s="53">
        <f t="shared" si="113"/>
        <v>1039092.8099999875</v>
      </c>
      <c r="F414" s="54">
        <f t="shared" si="81"/>
        <v>25.614737240673641</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5821343</v>
      </c>
      <c r="E417" s="53">
        <f t="shared" si="116"/>
        <v>1764722.12</v>
      </c>
      <c r="F417" s="54">
        <f t="shared" si="81"/>
        <v>30.31469061348902</v>
      </c>
    </row>
    <row r="418" spans="1:6" ht="12.75" customHeight="1" x14ac:dyDescent="0.2">
      <c r="A418" s="57" t="s">
        <v>840</v>
      </c>
      <c r="B418" s="235" t="s">
        <v>841</v>
      </c>
      <c r="C418" s="58" t="s">
        <v>842</v>
      </c>
      <c r="D418" s="64">
        <f t="shared" ref="D418:E418" si="117">D294+D411</f>
        <v>1949778</v>
      </c>
      <c r="E418" s="64">
        <f t="shared" si="117"/>
        <v>2054223.73</v>
      </c>
      <c r="F418" s="59">
        <f t="shared" si="81"/>
        <v>105.35680113325722</v>
      </c>
    </row>
    <row r="419" spans="1:6" s="77" customFormat="1" ht="20.100000000000001" customHeight="1" x14ac:dyDescent="0.2">
      <c r="A419" s="357" t="s">
        <v>843</v>
      </c>
      <c r="B419" s="358"/>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83508450</v>
      </c>
      <c r="E639" s="53">
        <f t="shared" si="180"/>
        <v>94210288.560000002</v>
      </c>
      <c r="F639" s="54">
        <f t="shared" si="119"/>
        <v>112.81527625048724</v>
      </c>
    </row>
    <row r="640" spans="1:6" ht="12.75" customHeight="1" x14ac:dyDescent="0.2">
      <c r="A640" s="55" t="s">
        <v>606</v>
      </c>
      <c r="B640" s="87" t="s">
        <v>1275</v>
      </c>
      <c r="C640" s="52" t="s">
        <v>1276</v>
      </c>
      <c r="D640" s="53">
        <f t="shared" ref="D640:E640" si="181">D413+D528</f>
        <v>79451829</v>
      </c>
      <c r="E640" s="53">
        <f t="shared" si="181"/>
        <v>93171195.750000015</v>
      </c>
      <c r="F640" s="54">
        <f t="shared" si="119"/>
        <v>117.26752791304529</v>
      </c>
    </row>
    <row r="641" spans="1:6" ht="12.75" customHeight="1" x14ac:dyDescent="0.2">
      <c r="A641" s="55" t="s">
        <v>606</v>
      </c>
      <c r="B641" s="87" t="s">
        <v>1277</v>
      </c>
      <c r="C641" s="52" t="s">
        <v>1278</v>
      </c>
      <c r="D641" s="53">
        <f t="shared" ref="D641:E641" si="182">IF(D639&gt;=D640,D639-D640,0)</f>
        <v>4056621</v>
      </c>
      <c r="E641" s="53">
        <f t="shared" si="182"/>
        <v>1039092.8099999875</v>
      </c>
      <c r="F641" s="54">
        <f t="shared" si="119"/>
        <v>25.614737240673641</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5821343</v>
      </c>
      <c r="E644" s="53">
        <f t="shared" si="185"/>
        <v>1764722.12</v>
      </c>
      <c r="F644" s="54">
        <f t="shared" si="119"/>
        <v>30.31469061348902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1764722</v>
      </c>
      <c r="E646" s="53">
        <f t="shared" si="187"/>
        <v>725629.31000001263</v>
      </c>
      <c r="F646" s="54">
        <f t="shared" si="119"/>
        <v>41.118618683283408</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7" t="s">
        <v>1291</v>
      </c>
      <c r="B648" s="358"/>
      <c r="C648" s="221"/>
      <c r="D648" s="60"/>
      <c r="E648" s="60"/>
      <c r="F648" s="61"/>
    </row>
    <row r="649" spans="1:6" ht="12.75" customHeight="1" x14ac:dyDescent="0.2">
      <c r="A649" s="55">
        <v>11</v>
      </c>
      <c r="B649" s="87" t="s">
        <v>1292</v>
      </c>
      <c r="C649" s="52" t="s">
        <v>1293</v>
      </c>
      <c r="D649" s="313">
        <v>15750534</v>
      </c>
      <c r="E649" s="244">
        <v>18956193</v>
      </c>
      <c r="F649" s="54">
        <f t="shared" ref="F649:F724" si="188">IF(D649&lt;&gt;0,IF(E649/D649&gt;=100,"&gt;&gt;100",E649/D649*100),"-")</f>
        <v>120.35270042272852</v>
      </c>
    </row>
    <row r="650" spans="1:6" ht="12.75" customHeight="1" x14ac:dyDescent="0.2">
      <c r="A650" s="55" t="s">
        <v>1294</v>
      </c>
      <c r="B650" s="87" t="s">
        <v>1295</v>
      </c>
      <c r="C650" s="52" t="s">
        <v>1294</v>
      </c>
      <c r="D650" s="312">
        <v>35669681</v>
      </c>
      <c r="E650" s="244">
        <v>49511247.270000003</v>
      </c>
      <c r="F650" s="54">
        <f t="shared" si="188"/>
        <v>138.80485017513894</v>
      </c>
    </row>
    <row r="651" spans="1:6" ht="12.75" customHeight="1" x14ac:dyDescent="0.2">
      <c r="A651" s="55" t="s">
        <v>1296</v>
      </c>
      <c r="B651" s="87" t="s">
        <v>1297</v>
      </c>
      <c r="C651" s="52" t="s">
        <v>1296</v>
      </c>
      <c r="D651" s="312">
        <v>32464022</v>
      </c>
      <c r="E651" s="244">
        <v>42143474.579999998</v>
      </c>
      <c r="F651" s="54">
        <f t="shared" si="188"/>
        <v>129.81593771714421</v>
      </c>
    </row>
    <row r="652" spans="1:6" ht="24" x14ac:dyDescent="0.2">
      <c r="A652" s="55">
        <v>11</v>
      </c>
      <c r="B652" s="87" t="s">
        <v>1298</v>
      </c>
      <c r="C652" s="52" t="s">
        <v>1299</v>
      </c>
      <c r="D652" s="53">
        <f t="shared" ref="D652:E652" si="189">+D649+D650-D651</f>
        <v>18956193</v>
      </c>
      <c r="E652" s="53">
        <f t="shared" si="189"/>
        <v>26323965.690000013</v>
      </c>
      <c r="F652" s="54">
        <f t="shared" si="188"/>
        <v>138.86736482372811</v>
      </c>
    </row>
    <row r="653" spans="1:6" ht="24" x14ac:dyDescent="0.2">
      <c r="A653" s="55" t="s">
        <v>606</v>
      </c>
      <c r="B653" s="87" t="s">
        <v>1300</v>
      </c>
      <c r="C653" s="52" t="s">
        <v>1301</v>
      </c>
      <c r="D653" s="312"/>
      <c r="E653" s="264"/>
      <c r="F653" s="54" t="str">
        <f t="shared" si="188"/>
        <v>-</v>
      </c>
    </row>
    <row r="654" spans="1:6" ht="24" x14ac:dyDescent="0.2">
      <c r="A654" s="55" t="s">
        <v>606</v>
      </c>
      <c r="B654" s="87" t="s">
        <v>1302</v>
      </c>
      <c r="C654" s="52" t="s">
        <v>1303</v>
      </c>
      <c r="D654" s="312">
        <v>238</v>
      </c>
      <c r="E654" s="264">
        <v>238</v>
      </c>
      <c r="F654" s="54">
        <f t="shared" si="188"/>
        <v>100</v>
      </c>
    </row>
    <row r="655" spans="1:6" ht="12.75" customHeight="1" x14ac:dyDescent="0.2">
      <c r="A655" s="55" t="s">
        <v>606</v>
      </c>
      <c r="B655" s="87" t="s">
        <v>1304</v>
      </c>
      <c r="C655" s="52" t="s">
        <v>1305</v>
      </c>
      <c r="D655" s="312"/>
      <c r="E655" s="264"/>
      <c r="F655" s="54" t="str">
        <f t="shared" si="188"/>
        <v>-</v>
      </c>
    </row>
    <row r="656" spans="1:6" ht="12.75" customHeight="1" x14ac:dyDescent="0.2">
      <c r="A656" s="55" t="s">
        <v>606</v>
      </c>
      <c r="B656" s="87" t="s">
        <v>1306</v>
      </c>
      <c r="C656" s="52" t="s">
        <v>1307</v>
      </c>
      <c r="D656" s="312">
        <v>227</v>
      </c>
      <c r="E656" s="264">
        <v>234</v>
      </c>
      <c r="F656" s="54">
        <f t="shared" si="188"/>
        <v>103.08370044052863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312">
        <v>100000</v>
      </c>
      <c r="E676" s="244">
        <v>100000</v>
      </c>
      <c r="F676" s="54">
        <f t="shared" si="188"/>
        <v>100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312">
        <v>16736709</v>
      </c>
      <c r="E710" s="244">
        <f>16886748.82+183050+544612</f>
        <v>17614410.82</v>
      </c>
      <c r="F710" s="54">
        <f t="shared" si="188"/>
        <v>105.24417207707918</v>
      </c>
    </row>
    <row r="711" spans="1:6" ht="12.75" customHeight="1" x14ac:dyDescent="0.2">
      <c r="A711" s="55">
        <v>65265</v>
      </c>
      <c r="B711" s="87" t="s">
        <v>1402</v>
      </c>
      <c r="C711" s="52" t="s">
        <v>1403</v>
      </c>
      <c r="D711" s="312"/>
      <c r="E711" s="244"/>
      <c r="F711" s="54" t="str">
        <f t="shared" si="188"/>
        <v>-</v>
      </c>
    </row>
    <row r="712" spans="1:6" ht="12.75" customHeight="1" x14ac:dyDescent="0.2">
      <c r="A712" s="55" t="s">
        <v>1404</v>
      </c>
      <c r="B712" s="87" t="s">
        <v>1405</v>
      </c>
      <c r="C712" s="52" t="s">
        <v>1404</v>
      </c>
      <c r="D712" s="312">
        <v>1764626</v>
      </c>
      <c r="E712" s="244">
        <v>3074</v>
      </c>
      <c r="F712" s="54">
        <f t="shared" si="188"/>
        <v>0.17420121884183956</v>
      </c>
    </row>
    <row r="713" spans="1:6" ht="24" x14ac:dyDescent="0.2">
      <c r="A713" s="55">
        <v>66341</v>
      </c>
      <c r="B713" s="87" t="s">
        <v>1406</v>
      </c>
      <c r="C713" s="56">
        <v>66341</v>
      </c>
      <c r="D713" s="312"/>
      <c r="E713" s="244"/>
      <c r="F713" s="54" t="str">
        <f t="shared" si="188"/>
        <v>-</v>
      </c>
    </row>
    <row r="714" spans="1:6" ht="24" x14ac:dyDescent="0.2">
      <c r="A714" s="55">
        <v>66342</v>
      </c>
      <c r="B714" s="87" t="s">
        <v>1407</v>
      </c>
      <c r="C714" s="56">
        <v>66342</v>
      </c>
      <c r="D714" s="312"/>
      <c r="E714" s="244"/>
      <c r="F714" s="54" t="str">
        <f t="shared" si="188"/>
        <v>-</v>
      </c>
    </row>
    <row r="715" spans="1:6" ht="24" x14ac:dyDescent="0.2">
      <c r="A715" s="55">
        <v>66343</v>
      </c>
      <c r="B715" s="87" t="s">
        <v>1408</v>
      </c>
      <c r="C715" s="56">
        <v>66343</v>
      </c>
      <c r="D715" s="312"/>
      <c r="E715" s="244"/>
      <c r="F715" s="54" t="str">
        <f t="shared" si="188"/>
        <v>-</v>
      </c>
    </row>
    <row r="716" spans="1:6" ht="12.75" customHeight="1" x14ac:dyDescent="0.2">
      <c r="A716" s="55">
        <v>31214</v>
      </c>
      <c r="B716" s="87" t="s">
        <v>1409</v>
      </c>
      <c r="C716" s="52" t="s">
        <v>1410</v>
      </c>
      <c r="D716" s="312">
        <v>137353</v>
      </c>
      <c r="E716" s="244">
        <v>15794.02</v>
      </c>
      <c r="F716" s="54">
        <f t="shared" si="188"/>
        <v>11.4988533195489</v>
      </c>
    </row>
    <row r="717" spans="1:6" ht="12.75" customHeight="1" x14ac:dyDescent="0.2">
      <c r="A717" s="55">
        <v>31215</v>
      </c>
      <c r="B717" s="87" t="s">
        <v>1411</v>
      </c>
      <c r="C717" s="52" t="s">
        <v>1412</v>
      </c>
      <c r="D717" s="312">
        <v>29589</v>
      </c>
      <c r="E717" s="244">
        <v>72524.990000000005</v>
      </c>
      <c r="F717" s="54">
        <f t="shared" si="188"/>
        <v>245.10794552029472</v>
      </c>
    </row>
    <row r="718" spans="1:6" ht="12.75" customHeight="1" x14ac:dyDescent="0.2">
      <c r="A718" s="55">
        <v>32121</v>
      </c>
      <c r="B718" s="87" t="s">
        <v>1413</v>
      </c>
      <c r="C718" s="52" t="s">
        <v>1414</v>
      </c>
      <c r="D718" s="312">
        <v>588862</v>
      </c>
      <c r="E718" s="244">
        <v>1063123.49</v>
      </c>
      <c r="F718" s="54">
        <f t="shared" si="188"/>
        <v>180.53864742503336</v>
      </c>
    </row>
    <row r="719" spans="1:6" ht="12.75" customHeight="1" x14ac:dyDescent="0.2">
      <c r="A719" s="55" t="s">
        <v>1415</v>
      </c>
      <c r="B719" s="87" t="s">
        <v>1416</v>
      </c>
      <c r="C719" s="52" t="s">
        <v>1415</v>
      </c>
      <c r="D719" s="312"/>
      <c r="E719" s="244"/>
      <c r="F719" s="54" t="str">
        <f t="shared" si="188"/>
        <v>-</v>
      </c>
    </row>
    <row r="720" spans="1:6" ht="12.75" customHeight="1" x14ac:dyDescent="0.2">
      <c r="A720" s="55" t="s">
        <v>1417</v>
      </c>
      <c r="B720" s="87" t="s">
        <v>1418</v>
      </c>
      <c r="C720" s="52" t="s">
        <v>1417</v>
      </c>
      <c r="D720" s="312">
        <v>456755</v>
      </c>
      <c r="E720" s="244">
        <v>500445.3</v>
      </c>
      <c r="F720" s="54">
        <f t="shared" si="188"/>
        <v>109.5653687425425</v>
      </c>
    </row>
    <row r="721" spans="1:6" ht="12.75" customHeight="1" x14ac:dyDescent="0.2">
      <c r="A721" s="55" t="s">
        <v>1419</v>
      </c>
      <c r="B721" s="87" t="s">
        <v>1420</v>
      </c>
      <c r="C721" s="52" t="s">
        <v>1419</v>
      </c>
      <c r="D721" s="312">
        <v>2565705</v>
      </c>
      <c r="E721" s="244">
        <f>2150220.7+506542.87</f>
        <v>2656763.5700000003</v>
      </c>
      <c r="F721" s="54">
        <f t="shared" si="188"/>
        <v>103.54906624105267</v>
      </c>
    </row>
    <row r="722" spans="1:6" ht="12.75" customHeight="1" x14ac:dyDescent="0.2">
      <c r="A722" s="55" t="s">
        <v>1421</v>
      </c>
      <c r="B722" s="87" t="s">
        <v>1422</v>
      </c>
      <c r="C722" s="52" t="s">
        <v>1421</v>
      </c>
      <c r="D722" s="312">
        <v>1863167</v>
      </c>
      <c r="E722" s="244">
        <v>3568735.63</v>
      </c>
      <c r="F722" s="54">
        <f t="shared" si="188"/>
        <v>191.54137176109282</v>
      </c>
    </row>
    <row r="723" spans="1:6" ht="12.75" customHeight="1" x14ac:dyDescent="0.2">
      <c r="A723" s="55" t="s">
        <v>1423</v>
      </c>
      <c r="B723" s="87" t="s">
        <v>1424</v>
      </c>
      <c r="C723" s="52" t="s">
        <v>1423</v>
      </c>
      <c r="D723" s="312">
        <v>531044</v>
      </c>
      <c r="E723" s="244">
        <f>98320.27+687783.16</f>
        <v>786103.43</v>
      </c>
      <c r="F723" s="54">
        <f t="shared" si="188"/>
        <v>148.02981108909995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312">
        <v>44900</v>
      </c>
      <c r="E819" s="244"/>
      <c r="F819" s="54">
        <f t="shared" ref="F819:F830" si="191">IF(D819&lt;&gt;0,IF(E819/D819&gt;=100,"&gt;&gt;100",E819/D819*100),"-")</f>
        <v>0</v>
      </c>
    </row>
    <row r="820" spans="1:6" ht="24" x14ac:dyDescent="0.2">
      <c r="A820" s="55">
        <v>37216</v>
      </c>
      <c r="B820" s="234" t="s">
        <v>1617</v>
      </c>
      <c r="C820" s="52" t="s">
        <v>1618</v>
      </c>
      <c r="D820" s="312"/>
      <c r="E820" s="244"/>
      <c r="F820" s="54" t="str">
        <f t="shared" si="191"/>
        <v>-</v>
      </c>
    </row>
    <row r="821" spans="1:6" ht="12.75" customHeight="1" x14ac:dyDescent="0.2">
      <c r="A821" s="55">
        <v>37217</v>
      </c>
      <c r="B821" s="87" t="s">
        <v>1619</v>
      </c>
      <c r="C821" s="52" t="s">
        <v>1620</v>
      </c>
      <c r="D821" s="312"/>
      <c r="E821" s="244"/>
      <c r="F821" s="54" t="str">
        <f t="shared" si="191"/>
        <v>-</v>
      </c>
    </row>
    <row r="822" spans="1:6" ht="12.75" customHeight="1" x14ac:dyDescent="0.2">
      <c r="A822" s="55">
        <v>37218</v>
      </c>
      <c r="B822" s="87" t="s">
        <v>1621</v>
      </c>
      <c r="C822" s="52" t="s">
        <v>1622</v>
      </c>
      <c r="D822" s="312">
        <v>8000</v>
      </c>
      <c r="E822" s="244">
        <v>15000</v>
      </c>
      <c r="F822" s="54">
        <f t="shared" si="191"/>
        <v>187.5</v>
      </c>
    </row>
    <row r="823" spans="1:6" ht="12.75" customHeight="1" x14ac:dyDescent="0.2">
      <c r="A823" s="55">
        <v>37219</v>
      </c>
      <c r="B823" s="87" t="s">
        <v>1623</v>
      </c>
      <c r="C823" s="52" t="s">
        <v>1624</v>
      </c>
      <c r="D823" s="312"/>
      <c r="E823" s="244"/>
      <c r="F823" s="54" t="str">
        <f t="shared" si="191"/>
        <v>-</v>
      </c>
    </row>
    <row r="824" spans="1:6" ht="12.75" customHeight="1" x14ac:dyDescent="0.2">
      <c r="A824" s="55">
        <v>37221</v>
      </c>
      <c r="B824" s="87" t="s">
        <v>1625</v>
      </c>
      <c r="C824" s="52" t="s">
        <v>1626</v>
      </c>
      <c r="D824" s="312"/>
      <c r="E824" s="244"/>
      <c r="F824" s="54" t="str">
        <f t="shared" si="191"/>
        <v>-</v>
      </c>
    </row>
    <row r="825" spans="1:6" ht="12.75" customHeight="1" x14ac:dyDescent="0.2">
      <c r="A825" s="55" t="s">
        <v>1627</v>
      </c>
      <c r="B825" s="87" t="s">
        <v>1604</v>
      </c>
      <c r="C825" s="52" t="s">
        <v>1627</v>
      </c>
      <c r="D825" s="312"/>
      <c r="E825" s="244"/>
      <c r="F825" s="54" t="str">
        <f t="shared" si="191"/>
        <v>-</v>
      </c>
    </row>
    <row r="826" spans="1:6" ht="12.75" customHeight="1" x14ac:dyDescent="0.2">
      <c r="A826" s="55" t="s">
        <v>1628</v>
      </c>
      <c r="B826" s="87" t="s">
        <v>1629</v>
      </c>
      <c r="C826" s="52" t="s">
        <v>1628</v>
      </c>
      <c r="D826" s="312"/>
      <c r="E826" s="244"/>
      <c r="F826" s="54" t="str">
        <f t="shared" si="191"/>
        <v>-</v>
      </c>
    </row>
    <row r="827" spans="1:6" ht="12.75" customHeight="1" x14ac:dyDescent="0.2">
      <c r="A827" s="55" t="s">
        <v>1630</v>
      </c>
      <c r="B827" s="87" t="s">
        <v>1631</v>
      </c>
      <c r="C827" s="52" t="s">
        <v>1630</v>
      </c>
      <c r="D827" s="312"/>
      <c r="E827" s="244"/>
      <c r="F827" s="54" t="str">
        <f t="shared" si="191"/>
        <v>-</v>
      </c>
    </row>
    <row r="828" spans="1:6" ht="12.75" customHeight="1" x14ac:dyDescent="0.2">
      <c r="A828" s="55" t="s">
        <v>1632</v>
      </c>
      <c r="B828" s="87" t="s">
        <v>1633</v>
      </c>
      <c r="C828" s="52" t="s">
        <v>1632</v>
      </c>
      <c r="D828" s="312"/>
      <c r="E828" s="244"/>
      <c r="F828" s="54" t="str">
        <f t="shared" si="191"/>
        <v>-</v>
      </c>
    </row>
    <row r="829" spans="1:6" ht="12.75" customHeight="1" x14ac:dyDescent="0.2">
      <c r="A829" s="55">
        <v>38117</v>
      </c>
      <c r="B829" s="87" t="s">
        <v>1634</v>
      </c>
      <c r="C829" s="52" t="s">
        <v>1635</v>
      </c>
      <c r="D829" s="312">
        <v>15000</v>
      </c>
      <c r="E829" s="244">
        <v>8000</v>
      </c>
      <c r="F829" s="54">
        <f t="shared" si="191"/>
        <v>53.333333333333336</v>
      </c>
    </row>
    <row r="830" spans="1:6" ht="12.75" customHeight="1" x14ac:dyDescent="0.2">
      <c r="A830" s="55">
        <v>38612</v>
      </c>
      <c r="B830" s="87" t="s">
        <v>1636</v>
      </c>
      <c r="C830" s="52" t="s">
        <v>1637</v>
      </c>
      <c r="D830" s="244"/>
      <c r="E830" s="244"/>
      <c r="F830" s="54" t="str">
        <f t="shared" si="191"/>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2">IF(D980&lt;&gt;0,IF(E980/D980&gt;=100,"&gt;&gt;100",E980/D980*100),"-")</f>
        <v>-</v>
      </c>
    </row>
    <row r="981" spans="1:6" ht="24" x14ac:dyDescent="0.2">
      <c r="A981" s="55">
        <v>54772</v>
      </c>
      <c r="B981" s="87" t="s">
        <v>1938</v>
      </c>
      <c r="C981" s="52" t="s">
        <v>1939</v>
      </c>
      <c r="D981" s="244"/>
      <c r="E981" s="244"/>
      <c r="F981" s="54" t="str">
        <f t="shared" si="192"/>
        <v>-</v>
      </c>
    </row>
    <row r="982" spans="1:6" ht="24" x14ac:dyDescent="0.2">
      <c r="A982" s="57">
        <v>55312</v>
      </c>
      <c r="B982" s="235" t="s">
        <v>1940</v>
      </c>
      <c r="C982" s="58" t="s">
        <v>1941</v>
      </c>
      <c r="D982" s="245"/>
      <c r="E982" s="245"/>
      <c r="F982" s="59" t="str">
        <f t="shared" si="192"/>
        <v>-</v>
      </c>
    </row>
    <row r="983" spans="1:6" ht="20.100000000000001" customHeight="1" x14ac:dyDescent="0.2">
      <c r="A983" s="353" t="s">
        <v>1942</v>
      </c>
      <c r="B983" s="354"/>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3">IF(D985&lt;&gt;0,IF(E985/D985&gt;=100,"&gt;&gt;100",E985/D985*100),"-")</f>
        <v>-</v>
      </c>
    </row>
    <row r="986" spans="1:6" ht="24" x14ac:dyDescent="0.2">
      <c r="A986" s="55" t="s">
        <v>1949</v>
      </c>
      <c r="B986" s="87" t="s">
        <v>1950</v>
      </c>
      <c r="C986" s="52" t="s">
        <v>1949</v>
      </c>
      <c r="D986" s="247"/>
      <c r="E986" s="247"/>
      <c r="F986" s="54" t="str">
        <f t="shared" si="193"/>
        <v>-</v>
      </c>
    </row>
    <row r="987" spans="1:6" ht="24" x14ac:dyDescent="0.2">
      <c r="A987" s="55" t="s">
        <v>1951</v>
      </c>
      <c r="B987" s="87" t="s">
        <v>1952</v>
      </c>
      <c r="C987" s="52" t="s">
        <v>1951</v>
      </c>
      <c r="D987" s="247"/>
      <c r="E987" s="247"/>
      <c r="F987" s="54" t="str">
        <f t="shared" si="193"/>
        <v>-</v>
      </c>
    </row>
    <row r="988" spans="1:6" ht="24" x14ac:dyDescent="0.2">
      <c r="A988" s="55">
        <v>26454</v>
      </c>
      <c r="B988" s="87" t="s">
        <v>1953</v>
      </c>
      <c r="C988" s="52" t="s">
        <v>1954</v>
      </c>
      <c r="D988" s="247"/>
      <c r="E988" s="247"/>
      <c r="F988" s="54" t="str">
        <f t="shared" si="193"/>
        <v>-</v>
      </c>
    </row>
    <row r="989" spans="1:6" ht="12.75" customHeight="1" x14ac:dyDescent="0.2">
      <c r="A989" s="55" t="s">
        <v>1955</v>
      </c>
      <c r="B989" s="87" t="s">
        <v>1956</v>
      </c>
      <c r="C989" s="52" t="s">
        <v>1955</v>
      </c>
      <c r="D989" s="247"/>
      <c r="E989" s="247"/>
      <c r="F989" s="54" t="str">
        <f t="shared" si="193"/>
        <v>-</v>
      </c>
    </row>
    <row r="990" spans="1:6" ht="36" x14ac:dyDescent="0.2">
      <c r="A990" s="55" t="s">
        <v>1957</v>
      </c>
      <c r="B990" s="87" t="s">
        <v>1958</v>
      </c>
      <c r="C990" s="52" t="s">
        <v>1959</v>
      </c>
      <c r="D990" s="247"/>
      <c r="E990" s="247"/>
      <c r="F990" s="54" t="str">
        <f t="shared" si="193"/>
        <v>-</v>
      </c>
    </row>
    <row r="991" spans="1:6" ht="12.75" customHeight="1" x14ac:dyDescent="0.2">
      <c r="A991" s="55" t="s">
        <v>1960</v>
      </c>
      <c r="B991" s="87" t="s">
        <v>1961</v>
      </c>
      <c r="C991" s="52" t="s">
        <v>1960</v>
      </c>
      <c r="D991" s="247"/>
      <c r="E991" s="247"/>
      <c r="F991" s="54" t="str">
        <f t="shared" si="193"/>
        <v>-</v>
      </c>
    </row>
    <row r="992" spans="1:6" ht="24" x14ac:dyDescent="0.2">
      <c r="A992" s="57">
        <v>26534</v>
      </c>
      <c r="B992" s="235" t="s">
        <v>1962</v>
      </c>
      <c r="C992" s="58" t="s">
        <v>1963</v>
      </c>
      <c r="D992" s="248"/>
      <c r="E992" s="248"/>
      <c r="F992" s="59" t="str">
        <f t="shared" si="193"/>
        <v>-</v>
      </c>
    </row>
    <row r="993" spans="1:6" ht="15" customHeight="1" x14ac:dyDescent="0.2">
      <c r="A993" s="190"/>
      <c r="B993" s="213"/>
      <c r="C993" s="223"/>
      <c r="D993" s="73"/>
      <c r="E993" s="73"/>
      <c r="F993" s="73"/>
    </row>
    <row r="994" spans="1:6" ht="15" customHeight="1" x14ac:dyDescent="0.2">
      <c r="A994" s="190"/>
      <c r="B994" s="213"/>
      <c r="C994" s="223"/>
      <c r="D994" s="351"/>
      <c r="E994" s="352"/>
      <c r="F994" s="73"/>
    </row>
    <row r="995" spans="1:6" ht="15" customHeight="1" x14ac:dyDescent="0.2">
      <c r="A995" s="190"/>
      <c r="B995" s="213"/>
      <c r="C995" s="223"/>
      <c r="D995" s="351"/>
      <c r="E995" s="352"/>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54 D58:E68 E55:E57 D70:E77 E69 D82:E84 E78:E81 D88:E96 E85:E87 D98:E116 E97 D118:E125 E117 D128:E128 E126:E127 D130:E134 E129 D136:E153 E135 D159:E160 E154:E158 D162:E164 E161 D169:E169 E165:E168 D177:E177 E170:E176 D188:E189 E178:E187 D196:E210 E190:E195 D215:E259 E211:E214 D261:E264 E260 D266:E292 E265 D296:E366 E293:E295 D368:E369 E367 D373:E383 E370:E372 D385:E400 E384 D402:E648 E401 D652:E652 E649:E651 D657:E675 E653:E656 D677:E709 E676 D724:E818 E710:E723 D830:E982 E819:E829">
    <cfRule type="cellIs" dxfId="120" priority="62" operator="lessThan">
      <formula>0</formula>
    </cfRule>
  </conditionalFormatting>
  <conditionalFormatting sqref="D55:D57">
    <cfRule type="cellIs" dxfId="119" priority="57" stopIfTrue="1" operator="notEqual">
      <formula>ROUND(D55,0)</formula>
    </cfRule>
    <cfRule type="cellIs" dxfId="118" priority="58" stopIfTrue="1" operator="lessThan">
      <formula>0</formula>
    </cfRule>
  </conditionalFormatting>
  <conditionalFormatting sqref="D69">
    <cfRule type="cellIs" dxfId="117" priority="55" stopIfTrue="1" operator="notEqual">
      <formula>ROUND(D69,0)</formula>
    </cfRule>
    <cfRule type="cellIs" dxfId="116" priority="56" stopIfTrue="1" operator="lessThan">
      <formula>0</formula>
    </cfRule>
  </conditionalFormatting>
  <conditionalFormatting sqref="D78:D81">
    <cfRule type="cellIs" dxfId="115" priority="53" stopIfTrue="1" operator="notEqual">
      <formula>ROUND(D78,0)</formula>
    </cfRule>
    <cfRule type="cellIs" dxfId="114" priority="54" stopIfTrue="1" operator="lessThan">
      <formula>0</formula>
    </cfRule>
  </conditionalFormatting>
  <conditionalFormatting sqref="D85:D87">
    <cfRule type="cellIs" dxfId="113" priority="51" stopIfTrue="1" operator="notEqual">
      <formula>ROUND(D85,0)</formula>
    </cfRule>
    <cfRule type="cellIs" dxfId="112" priority="52" stopIfTrue="1" operator="lessThan">
      <formula>0</formula>
    </cfRule>
  </conditionalFormatting>
  <conditionalFormatting sqref="D97">
    <cfRule type="cellIs" dxfId="111" priority="49" stopIfTrue="1" operator="notEqual">
      <formula>ROUND(D97,0)</formula>
    </cfRule>
    <cfRule type="cellIs" dxfId="110" priority="50" stopIfTrue="1" operator="lessThan">
      <formula>0</formula>
    </cfRule>
  </conditionalFormatting>
  <conditionalFormatting sqref="D117">
    <cfRule type="cellIs" dxfId="109" priority="47" stopIfTrue="1" operator="notEqual">
      <formula>ROUND(D117,0)</formula>
    </cfRule>
    <cfRule type="cellIs" dxfId="108" priority="48" stopIfTrue="1" operator="lessThan">
      <formula>0</formula>
    </cfRule>
  </conditionalFormatting>
  <conditionalFormatting sqref="D126:D127">
    <cfRule type="cellIs" dxfId="107" priority="45" stopIfTrue="1" operator="notEqual">
      <formula>ROUND(D126,0)</formula>
    </cfRule>
    <cfRule type="cellIs" dxfId="106" priority="46" stopIfTrue="1" operator="lessThan">
      <formula>0</formula>
    </cfRule>
  </conditionalFormatting>
  <conditionalFormatting sqref="D129">
    <cfRule type="cellIs" dxfId="105" priority="43" stopIfTrue="1" operator="notEqual">
      <formula>ROUND(D129,0)</formula>
    </cfRule>
    <cfRule type="cellIs" dxfId="104" priority="44" stopIfTrue="1" operator="lessThan">
      <formula>0</formula>
    </cfRule>
  </conditionalFormatting>
  <conditionalFormatting sqref="D135">
    <cfRule type="cellIs" dxfId="103" priority="41" stopIfTrue="1" operator="notEqual">
      <formula>ROUND(D135,0)</formula>
    </cfRule>
    <cfRule type="cellIs" dxfId="102" priority="42" stopIfTrue="1" operator="lessThan">
      <formula>0</formula>
    </cfRule>
  </conditionalFormatting>
  <conditionalFormatting sqref="D154:D158">
    <cfRule type="cellIs" dxfId="101" priority="39" stopIfTrue="1" operator="notEqual">
      <formula>ROUND(D154,0)</formula>
    </cfRule>
    <cfRule type="cellIs" dxfId="100" priority="40" stopIfTrue="1" operator="lessThan">
      <formula>0</formula>
    </cfRule>
  </conditionalFormatting>
  <conditionalFormatting sqref="D161">
    <cfRule type="cellIs" dxfId="99" priority="37" stopIfTrue="1" operator="notEqual">
      <formula>ROUND(D161,0)</formula>
    </cfRule>
    <cfRule type="cellIs" dxfId="98" priority="38" stopIfTrue="1" operator="lessThan">
      <formula>0</formula>
    </cfRule>
  </conditionalFormatting>
  <conditionalFormatting sqref="D165:D168">
    <cfRule type="cellIs" dxfId="97" priority="35" stopIfTrue="1" operator="notEqual">
      <formula>ROUND(D165,0)</formula>
    </cfRule>
    <cfRule type="cellIs" dxfId="96" priority="36" stopIfTrue="1" operator="lessThan">
      <formula>0</formula>
    </cfRule>
  </conditionalFormatting>
  <conditionalFormatting sqref="D170:D176">
    <cfRule type="cellIs" dxfId="95" priority="33" stopIfTrue="1" operator="notEqual">
      <formula>ROUND(D170,0)</formula>
    </cfRule>
    <cfRule type="cellIs" dxfId="94" priority="34" stopIfTrue="1" operator="lessThan">
      <formula>0</formula>
    </cfRule>
  </conditionalFormatting>
  <conditionalFormatting sqref="D178:D187">
    <cfRule type="cellIs" dxfId="93" priority="31" stopIfTrue="1" operator="notEqual">
      <formula>ROUND(D178,0)</formula>
    </cfRule>
    <cfRule type="cellIs" dxfId="92" priority="32" stopIfTrue="1" operator="lessThan">
      <formula>0</formula>
    </cfRule>
  </conditionalFormatting>
  <conditionalFormatting sqref="D190:D195">
    <cfRule type="cellIs" dxfId="91" priority="29" stopIfTrue="1" operator="notEqual">
      <formula>ROUND(D190,0)</formula>
    </cfRule>
    <cfRule type="cellIs" dxfId="90" priority="30" stopIfTrue="1" operator="lessThan">
      <formula>0</formula>
    </cfRule>
  </conditionalFormatting>
  <conditionalFormatting sqref="D211:D214">
    <cfRule type="cellIs" dxfId="89" priority="27" stopIfTrue="1" operator="notEqual">
      <formula>ROUND(D211,0)</formula>
    </cfRule>
    <cfRule type="cellIs" dxfId="88" priority="28" stopIfTrue="1" operator="lessThan">
      <formula>0</formula>
    </cfRule>
  </conditionalFormatting>
  <conditionalFormatting sqref="D260">
    <cfRule type="cellIs" dxfId="87" priority="25" stopIfTrue="1" operator="notEqual">
      <formula>ROUND(D260,0)</formula>
    </cfRule>
    <cfRule type="cellIs" dxfId="86" priority="26" stopIfTrue="1" operator="lessThan">
      <formula>0</formula>
    </cfRule>
  </conditionalFormatting>
  <conditionalFormatting sqref="D265">
    <cfRule type="cellIs" dxfId="85" priority="23" stopIfTrue="1" operator="notEqual">
      <formula>ROUND(D265,0)</formula>
    </cfRule>
    <cfRule type="cellIs" dxfId="84" priority="24" stopIfTrue="1" operator="lessThan">
      <formula>0</formula>
    </cfRule>
  </conditionalFormatting>
  <conditionalFormatting sqref="D293:D295">
    <cfRule type="cellIs" dxfId="83" priority="21" stopIfTrue="1" operator="notEqual">
      <formula>ROUND(D293,0)</formula>
    </cfRule>
    <cfRule type="cellIs" dxfId="82" priority="22" stopIfTrue="1" operator="lessThan">
      <formula>0</formula>
    </cfRule>
  </conditionalFormatting>
  <conditionalFormatting sqref="D367">
    <cfRule type="cellIs" dxfId="81" priority="19" stopIfTrue="1" operator="notEqual">
      <formula>ROUND(D367,0)</formula>
    </cfRule>
    <cfRule type="cellIs" dxfId="80" priority="20" stopIfTrue="1" operator="lessThan">
      <formula>0</formula>
    </cfRule>
  </conditionalFormatting>
  <conditionalFormatting sqref="D370:D372">
    <cfRule type="cellIs" dxfId="79" priority="17" stopIfTrue="1" operator="notEqual">
      <formula>ROUND(D370,0)</formula>
    </cfRule>
    <cfRule type="cellIs" dxfId="78" priority="18" stopIfTrue="1" operator="lessThan">
      <formula>0</formula>
    </cfRule>
  </conditionalFormatting>
  <conditionalFormatting sqref="D384">
    <cfRule type="cellIs" dxfId="77" priority="15" stopIfTrue="1" operator="notEqual">
      <formula>ROUND(D384,0)</formula>
    </cfRule>
    <cfRule type="cellIs" dxfId="76" priority="16" stopIfTrue="1" operator="lessThan">
      <formula>0</formula>
    </cfRule>
  </conditionalFormatting>
  <conditionalFormatting sqref="D401">
    <cfRule type="cellIs" dxfId="75" priority="13" stopIfTrue="1" operator="notEqual">
      <formula>ROUND(D401,0)</formula>
    </cfRule>
    <cfRule type="cellIs" dxfId="74" priority="14" stopIfTrue="1" operator="lessThan">
      <formula>0</formula>
    </cfRule>
  </conditionalFormatting>
  <conditionalFormatting sqref="D649:D651">
    <cfRule type="cellIs" dxfId="73" priority="11" stopIfTrue="1" operator="notEqual">
      <formula>ROUND(D649,0)</formula>
    </cfRule>
    <cfRule type="cellIs" dxfId="72" priority="12" stopIfTrue="1" operator="lessThan">
      <formula>0</formula>
    </cfRule>
  </conditionalFormatting>
  <conditionalFormatting sqref="D653">
    <cfRule type="cellIs" dxfId="71" priority="9" stopIfTrue="1" operator="notEqual">
      <formula>ROUND(D653,0)</formula>
    </cfRule>
    <cfRule type="cellIs" dxfId="70" priority="10" stopIfTrue="1" operator="lessThan">
      <formula>0</formula>
    </cfRule>
  </conditionalFormatting>
  <conditionalFormatting sqref="D654:D656">
    <cfRule type="cellIs" dxfId="69" priority="7" stopIfTrue="1" operator="notEqual">
      <formula>ROUND(D654,0)</formula>
    </cfRule>
    <cfRule type="cellIs" dxfId="68" priority="8" stopIfTrue="1" operator="lessThan">
      <formula>0</formula>
    </cfRule>
  </conditionalFormatting>
  <conditionalFormatting sqref="D676">
    <cfRule type="cellIs" dxfId="67" priority="5" stopIfTrue="1" operator="notEqual">
      <formula>ROUND(D676,0)</formula>
    </cfRule>
    <cfRule type="cellIs" dxfId="66" priority="6" stopIfTrue="1" operator="lessThan">
      <formula>0</formula>
    </cfRule>
  </conditionalFormatting>
  <conditionalFormatting sqref="D710:D723">
    <cfRule type="cellIs" dxfId="65" priority="3" stopIfTrue="1" operator="notEqual">
      <formula>ROUND(D710,0)</formula>
    </cfRule>
    <cfRule type="cellIs" dxfId="64" priority="4" stopIfTrue="1" operator="lessThan">
      <formula>0</formula>
    </cfRule>
  </conditionalFormatting>
  <conditionalFormatting sqref="D819:D829">
    <cfRule type="cellIs" dxfId="63" priority="1" stopIfTrue="1" operator="notEqual">
      <formula>ROUND(D819,0)</formula>
    </cfRule>
    <cfRule type="cellIs" dxfId="62" priority="2" stopIfTrue="1"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3" zoomScaleNormal="100" workbookViewId="0">
      <selection activeCell="A69" sqref="A69:X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9" t="s">
        <v>32</v>
      </c>
      <c r="B2" s="360"/>
      <c r="C2" s="360"/>
      <c r="D2" s="360"/>
      <c r="E2" s="360"/>
      <c r="F2" s="360"/>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2" t="s">
        <v>1966</v>
      </c>
      <c r="B5" s="363"/>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111421785</v>
      </c>
      <c r="E6" s="231">
        <f t="shared" si="0"/>
        <v>111158253.34999999</v>
      </c>
      <c r="F6" s="232">
        <f t="shared" ref="F6:F260" si="1">IF(D6&gt;0,IF(E6/D6&gt;=100,"&gt;&gt;100",E6/D6*100),"-")</f>
        <v>99.763482832374294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86676022</v>
      </c>
      <c r="E7" s="106">
        <f t="shared" si="2"/>
        <v>84234435.989999995</v>
      </c>
      <c r="F7" s="95">
        <f t="shared" si="1"/>
        <v>97.183089447736762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9510665</v>
      </c>
      <c r="E8" s="106">
        <f>E9+E10-E11</f>
        <v>9526808.7799999993</v>
      </c>
      <c r="F8" s="95">
        <f t="shared" si="1"/>
        <v>100.16974396637879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315">
        <v>9510665</v>
      </c>
      <c r="E10" s="249">
        <v>9526808.7799999993</v>
      </c>
      <c r="F10" s="95">
        <f t="shared" si="1"/>
        <v>100.16974396637879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74686606</v>
      </c>
      <c r="E12" s="106">
        <f t="shared" si="3"/>
        <v>72217018.859999999</v>
      </c>
      <c r="F12" s="95">
        <f t="shared" si="1"/>
        <v>96.693400232968145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35895852</v>
      </c>
      <c r="E13" s="106">
        <f t="shared" si="4"/>
        <v>36037486.129999995</v>
      </c>
      <c r="F13" s="95">
        <f t="shared" si="1"/>
        <v>100.39456962882507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315">
        <v>41943971</v>
      </c>
      <c r="E15" s="249">
        <v>42728830.079999998</v>
      </c>
      <c r="F15" s="95">
        <f t="shared" si="1"/>
        <v>101.87120833170515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315"/>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315"/>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314">
        <v>6048119</v>
      </c>
      <c r="E18" s="249">
        <v>6691343.9500000002</v>
      </c>
      <c r="F18" s="95">
        <f t="shared" si="1"/>
        <v>110.63512391207911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17097859</v>
      </c>
      <c r="E19" s="106">
        <f t="shared" si="5"/>
        <v>18075287.469999999</v>
      </c>
      <c r="F19" s="95">
        <f t="shared" si="1"/>
        <v>105.71667171895615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315">
        <v>16405682</v>
      </c>
      <c r="E20" s="249">
        <v>17897005.609999999</v>
      </c>
      <c r="F20" s="95">
        <f t="shared" si="1"/>
        <v>109.09028719440008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315">
        <v>840401</v>
      </c>
      <c r="E21" s="249">
        <v>840401.31</v>
      </c>
      <c r="F21" s="95">
        <f t="shared" si="1"/>
        <v>100.00003688715269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315">
        <v>597449</v>
      </c>
      <c r="E22" s="249">
        <v>649557.85</v>
      </c>
      <c r="F22" s="95">
        <f t="shared" si="1"/>
        <v>108.72189090616939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315">
        <v>10200</v>
      </c>
      <c r="E23" s="249">
        <v>10200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315"/>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315">
        <v>59906</v>
      </c>
      <c r="E25" s="249">
        <v>59906</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315"/>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315"/>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315">
        <v>815779</v>
      </c>
      <c r="E28" s="249">
        <v>1381783.3</v>
      </c>
      <c r="F28" s="95">
        <f t="shared" si="1"/>
        <v>169.38206303422865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82984</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315">
        <v>179938</v>
      </c>
      <c r="E32" s="249">
        <v>179938.09</v>
      </c>
      <c r="F32" s="95">
        <f t="shared" si="1"/>
        <v>100.00005001722816</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315"/>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315">
        <v>96954</v>
      </c>
      <c r="E34" s="249">
        <v>179938.09</v>
      </c>
      <c r="F34" s="95">
        <f t="shared" si="1"/>
        <v>185.59119788765804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21463374</v>
      </c>
      <c r="E35" s="106">
        <f t="shared" si="7"/>
        <v>18104245.260000002</v>
      </c>
      <c r="F35" s="95">
        <f t="shared" si="1"/>
        <v>84.349484195728039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315">
        <v>20196277</v>
      </c>
      <c r="E36" s="249">
        <v>20464915.32</v>
      </c>
      <c r="F36" s="95">
        <f t="shared" si="1"/>
        <v>101.33013782688761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315">
        <v>1732313</v>
      </c>
      <c r="E37" s="249">
        <v>1732313</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315"/>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315"/>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314">
        <v>465216</v>
      </c>
      <c r="E40" s="249">
        <v>4092983.06</v>
      </c>
      <c r="F40" s="95">
        <f t="shared" si="1"/>
        <v>879.80272819507502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146537</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314">
        <v>146537</v>
      </c>
      <c r="E47" s="249">
        <v>146536.87</v>
      </c>
      <c r="F47" s="95">
        <f t="shared" si="1"/>
        <v>99.999911285204419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146536.87</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315">
        <v>1506663</v>
      </c>
      <c r="E54" s="249">
        <v>1681820.22</v>
      </c>
      <c r="F54" s="95">
        <f t="shared" si="1"/>
        <v>111.62550749570408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315">
        <v>1506663</v>
      </c>
      <c r="E55" s="249">
        <v>1681820.22</v>
      </c>
      <c r="F55" s="95">
        <f t="shared" si="1"/>
        <v>111.62550749570408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2478751</v>
      </c>
      <c r="E63" s="106">
        <f t="shared" si="12"/>
        <v>2490608.35</v>
      </c>
      <c r="F63" s="95">
        <f t="shared" si="1"/>
        <v>100.47835986753006</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315">
        <v>2478751</v>
      </c>
      <c r="E65" s="249">
        <v>2490608.35</v>
      </c>
      <c r="F65" s="95">
        <f t="shared" si="1"/>
        <v>100.47835986753006</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24745763</v>
      </c>
      <c r="E68" s="106">
        <f t="shared" si="13"/>
        <v>26923817.359999999</v>
      </c>
      <c r="F68" s="95">
        <f t="shared" si="1"/>
        <v>108.80172642080181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18956193</v>
      </c>
      <c r="E69" s="106">
        <f t="shared" si="14"/>
        <v>26323965.690000001</v>
      </c>
      <c r="F69" s="95">
        <f t="shared" si="1"/>
        <v>138.86736482372805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18956192</v>
      </c>
      <c r="E70" s="106">
        <f t="shared" si="15"/>
        <v>26321411.09</v>
      </c>
      <c r="F70" s="95">
        <f t="shared" si="1"/>
        <v>138.85389581409601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15">
        <v>18956192</v>
      </c>
      <c r="E72" s="249">
        <v>26321411.09</v>
      </c>
      <c r="F72" s="95">
        <f t="shared" si="1"/>
        <v>138.85389581409601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315"/>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315"/>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315"/>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315">
        <v>1</v>
      </c>
      <c r="E76" s="249">
        <v>2554.6</v>
      </c>
      <c r="F76" s="95" t="str">
        <f t="shared" si="1"/>
        <v>&gt;&gt;100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315"/>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5633392</v>
      </c>
      <c r="E78" s="106">
        <f>E79+SUM(E82:E84)-E85+E86</f>
        <v>536834.77</v>
      </c>
      <c r="F78" s="95">
        <f t="shared" si="1"/>
        <v>9.5295120595193801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5040000</v>
      </c>
      <c r="E79" s="106">
        <f t="shared" si="16"/>
        <v>0</v>
      </c>
      <c r="F79" s="95">
        <f t="shared" si="1"/>
        <v>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315">
        <v>5040000</v>
      </c>
      <c r="E80" s="249"/>
      <c r="F80" s="95">
        <f t="shared" si="1"/>
        <v>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315"/>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315">
        <v>21975</v>
      </c>
      <c r="E82" s="249">
        <v>174600</v>
      </c>
      <c r="F82" s="95">
        <f t="shared" si="1"/>
        <v>794.5392491467577</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315">
        <v>204415</v>
      </c>
      <c r="E83" s="249">
        <v>45739.95</v>
      </c>
      <c r="F83" s="95">
        <f t="shared" si="1"/>
        <v>22.376024264364162</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315">
        <v>15401</v>
      </c>
      <c r="E84" s="249">
        <v>53062.13</v>
      </c>
      <c r="F84" s="95">
        <f t="shared" si="1"/>
        <v>344.53691318745535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315"/>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15">
        <v>351601</v>
      </c>
      <c r="E86" s="249">
        <v>263432.69</v>
      </c>
      <c r="F86" s="95">
        <f t="shared" si="1"/>
        <v>74.923760171330571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156178</v>
      </c>
      <c r="E146" s="106">
        <f t="shared" si="26"/>
        <v>63016.899999999994</v>
      </c>
      <c r="F146" s="95">
        <f t="shared" si="1"/>
        <v>40.349409007670737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315">
        <v>218736</v>
      </c>
      <c r="E160" s="249">
        <v>66016.899999999994</v>
      </c>
      <c r="F160" s="95">
        <f t="shared" si="1"/>
        <v>30.181085875210297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315"/>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315"/>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315">
        <v>62558</v>
      </c>
      <c r="E163" s="249">
        <v>3000</v>
      </c>
      <c r="F163" s="95">
        <f t="shared" si="1"/>
        <v>4.7955497298506984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7" t="s">
        <v>2264</v>
      </c>
      <c r="B174" s="358"/>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111421785</v>
      </c>
      <c r="E175" s="106">
        <f t="shared" si="30"/>
        <v>111158253.34999999</v>
      </c>
      <c r="F175" s="95">
        <f t="shared" si="1"/>
        <v>99.763482832374294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1893804</v>
      </c>
      <c r="E176" s="106">
        <f t="shared" si="31"/>
        <v>2021868.28</v>
      </c>
      <c r="F176" s="95">
        <f t="shared" si="1"/>
        <v>106.76227740568717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1885527</v>
      </c>
      <c r="E177" s="106">
        <f t="shared" si="32"/>
        <v>1975441.73</v>
      </c>
      <c r="F177" s="95">
        <f t="shared" si="1"/>
        <v>104.76867899531537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15">
        <v>1143616</v>
      </c>
      <c r="E178" s="249">
        <v>1341388.4099999999</v>
      </c>
      <c r="F178" s="95">
        <f t="shared" si="1"/>
        <v>117.29360292265936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15">
        <v>521472</v>
      </c>
      <c r="E179" s="249">
        <v>299124.57</v>
      </c>
      <c r="F179" s="95">
        <f t="shared" si="1"/>
        <v>57.361578378129607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15">
        <v>220439</v>
      </c>
      <c r="E188" s="249">
        <v>334928.75</v>
      </c>
      <c r="F188" s="95">
        <f t="shared" si="1"/>
        <v>151.93715721809662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315">
        <v>8277</v>
      </c>
      <c r="E189" s="249">
        <v>46426.55</v>
      </c>
      <c r="F189" s="95">
        <f t="shared" si="1"/>
        <v>560.91035399299267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109527981</v>
      </c>
      <c r="E237" s="106">
        <f t="shared" si="41"/>
        <v>109136385.06999999</v>
      </c>
      <c r="F237" s="95">
        <f t="shared" si="1"/>
        <v>99.64246950740376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109350198</v>
      </c>
      <c r="E238" s="106">
        <f t="shared" si="42"/>
        <v>107815063.56999999</v>
      </c>
      <c r="F238" s="95">
        <f t="shared" si="1"/>
        <v>98.596130178017589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109350198</v>
      </c>
      <c r="E239" s="106">
        <f t="shared" si="43"/>
        <v>107815063.56999999</v>
      </c>
      <c r="F239" s="95">
        <f t="shared" si="1"/>
        <v>98.596130178017589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15">
        <v>92544220</v>
      </c>
      <c r="E240" s="249">
        <v>93695412.349999994</v>
      </c>
      <c r="F240" s="95">
        <f t="shared" si="1"/>
        <v>101.24393760085719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315">
        <v>16805978</v>
      </c>
      <c r="E241" s="249">
        <v>14119651.220000001</v>
      </c>
      <c r="F241" s="95">
        <f t="shared" si="1"/>
        <v>84.015647408321016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-1764722</v>
      </c>
      <c r="E245" s="106">
        <f t="shared" si="45"/>
        <v>-725629.31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1764722</v>
      </c>
      <c r="E250" s="106">
        <f t="shared" si="47"/>
        <v>725629.31</v>
      </c>
      <c r="F250" s="95">
        <f t="shared" si="1"/>
        <v>41.118618683282698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315">
        <v>1764722</v>
      </c>
      <c r="E251" s="249">
        <v>725629.31</v>
      </c>
      <c r="F251" s="95">
        <f t="shared" si="1"/>
        <v>41.118618683282698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315"/>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315"/>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315">
        <v>7273</v>
      </c>
      <c r="E254" s="249">
        <v>7272.92</v>
      </c>
      <c r="F254" s="95">
        <f t="shared" si="1"/>
        <v>99.998900041248447</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315">
        <v>1949778</v>
      </c>
      <c r="E255" s="249">
        <v>2054223.73</v>
      </c>
      <c r="F255" s="95">
        <f t="shared" si="1"/>
        <v>105.35680113325722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315"/>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315"/>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11139334</v>
      </c>
      <c r="E259" s="106">
        <f t="shared" si="49"/>
        <v>7117353.3499999996</v>
      </c>
      <c r="F259" s="95">
        <f t="shared" si="1"/>
        <v>63.893885846317197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316">
        <v>11139334</v>
      </c>
      <c r="E260" s="250">
        <v>7117353.3499999996</v>
      </c>
      <c r="F260" s="99">
        <f t="shared" si="1"/>
        <v>63.893885846317197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1" t="s">
        <v>1291</v>
      </c>
      <c r="B261" s="358"/>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315">
        <v>218736</v>
      </c>
      <c r="E264" s="249">
        <f>14868.77+30078.92+3000</f>
        <v>47947.69</v>
      </c>
      <c r="F264" s="95">
        <f t="shared" si="50"/>
        <v>21.920346902201743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f>66016.9-E264</f>
        <v>18069.209999999992</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315">
        <v>521472</v>
      </c>
      <c r="E287" s="249">
        <v>251786.81</v>
      </c>
      <c r="F287" s="95">
        <f t="shared" si="50"/>
        <v>48.283859919612176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315">
        <v>1364055</v>
      </c>
      <c r="E288" s="249">
        <v>1723654.92</v>
      </c>
      <c r="F288" s="95">
        <f t="shared" si="50"/>
        <v>126.36256749178001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315">
        <v>8277</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46426.55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9 D175:E177 D242:E244 D246:E250 D262:E263 D11:E14 E10 D19:E19 E15:E18 D29:E31 E20:E28 D35:E35 E32:E34 D41:E46 E36:E40 D48:E53 E47 D56:E64 E54:E55 D66:E71 E65 D78:E79 D87:E159 E80:E86 D164:E173 E160:E163 D180:E187 E178:E179 D190:E236 E188:E189 E240:E241 D258:E259 E251:E257 E260 D265:E286 E264 D290:E322 E287:E289 E72:E77">
    <cfRule type="cellIs" dxfId="61" priority="45" operator="lessThan">
      <formula>0</formula>
    </cfRule>
  </conditionalFormatting>
  <conditionalFormatting sqref="D10">
    <cfRule type="cellIs" dxfId="60" priority="43" stopIfTrue="1" operator="notEqual">
      <formula>ROUND(D10,0)</formula>
    </cfRule>
    <cfRule type="cellIs" dxfId="59" priority="44" stopIfTrue="1" operator="lessThan">
      <formula>0</formula>
    </cfRule>
  </conditionalFormatting>
  <conditionalFormatting sqref="D15:D17">
    <cfRule type="cellIs" dxfId="58" priority="41" stopIfTrue="1" operator="notEqual">
      <formula>ROUND(D15,0)</formula>
    </cfRule>
    <cfRule type="cellIs" dxfId="57" priority="42" stopIfTrue="1" operator="lessThan">
      <formula>0</formula>
    </cfRule>
  </conditionalFormatting>
  <conditionalFormatting sqref="D18">
    <cfRule type="cellIs" dxfId="56" priority="39" stopIfTrue="1" operator="notEqual">
      <formula>ROUND(D18,0)</formula>
    </cfRule>
    <cfRule type="cellIs" dxfId="55" priority="40" stopIfTrue="1" operator="lessThan">
      <formula>0</formula>
    </cfRule>
  </conditionalFormatting>
  <conditionalFormatting sqref="D20:D28">
    <cfRule type="cellIs" dxfId="54" priority="37" stopIfTrue="1" operator="notEqual">
      <formula>ROUND(D20,0)</formula>
    </cfRule>
    <cfRule type="cellIs" dxfId="53" priority="38" stopIfTrue="1" operator="lessThan">
      <formula>0</formula>
    </cfRule>
  </conditionalFormatting>
  <conditionalFormatting sqref="D32:D34">
    <cfRule type="cellIs" dxfId="52" priority="35" stopIfTrue="1" operator="notEqual">
      <formula>ROUND(D32,0)</formula>
    </cfRule>
    <cfRule type="cellIs" dxfId="51" priority="36" stopIfTrue="1" operator="lessThan">
      <formula>0</formula>
    </cfRule>
  </conditionalFormatting>
  <conditionalFormatting sqref="D36:D39">
    <cfRule type="cellIs" dxfId="50" priority="33" stopIfTrue="1" operator="notEqual">
      <formula>ROUND(D36,0)</formula>
    </cfRule>
    <cfRule type="cellIs" dxfId="49" priority="34" stopIfTrue="1" operator="lessThan">
      <formula>0</formula>
    </cfRule>
  </conditionalFormatting>
  <conditionalFormatting sqref="D40">
    <cfRule type="cellIs" dxfId="48" priority="31" stopIfTrue="1" operator="notEqual">
      <formula>ROUND(D40,0)</formula>
    </cfRule>
    <cfRule type="cellIs" dxfId="47" priority="32" stopIfTrue="1" operator="lessThan">
      <formula>0</formula>
    </cfRule>
  </conditionalFormatting>
  <conditionalFormatting sqref="D47">
    <cfRule type="cellIs" dxfId="46" priority="29" stopIfTrue="1" operator="notEqual">
      <formula>ROUND(D47,0)</formula>
    </cfRule>
    <cfRule type="cellIs" dxfId="45" priority="30" stopIfTrue="1" operator="lessThan">
      <formula>0</formula>
    </cfRule>
  </conditionalFormatting>
  <conditionalFormatting sqref="D54:D55">
    <cfRule type="cellIs" dxfId="44" priority="27" stopIfTrue="1" operator="notEqual">
      <formula>ROUND(D54,0)</formula>
    </cfRule>
    <cfRule type="cellIs" dxfId="43" priority="28" stopIfTrue="1" operator="lessThan">
      <formula>0</formula>
    </cfRule>
  </conditionalFormatting>
  <conditionalFormatting sqref="D65">
    <cfRule type="cellIs" dxfId="42" priority="25" stopIfTrue="1" operator="notEqual">
      <formula>ROUND(D65,0)</formula>
    </cfRule>
    <cfRule type="cellIs" dxfId="41" priority="26" stopIfTrue="1" operator="lessThan">
      <formula>0</formula>
    </cfRule>
  </conditionalFormatting>
  <conditionalFormatting sqref="D77">
    <cfRule type="cellIs" dxfId="40" priority="23" stopIfTrue="1" operator="notEqual">
      <formula>ROUND(D77,0)</formula>
    </cfRule>
    <cfRule type="cellIs" dxfId="39" priority="24" stopIfTrue="1" operator="lessThan">
      <formula>0</formula>
    </cfRule>
  </conditionalFormatting>
  <conditionalFormatting sqref="D80:D86">
    <cfRule type="cellIs" dxfId="38" priority="21" stopIfTrue="1" operator="notEqual">
      <formula>ROUND(D80,0)</formula>
    </cfRule>
    <cfRule type="cellIs" dxfId="37" priority="22" stopIfTrue="1" operator="lessThan">
      <formula>0</formula>
    </cfRule>
  </conditionalFormatting>
  <conditionalFormatting sqref="D160:D163">
    <cfRule type="cellIs" dxfId="36" priority="19" stopIfTrue="1" operator="notEqual">
      <formula>ROUND(D160,0)</formula>
    </cfRule>
    <cfRule type="cellIs" dxfId="35" priority="20" stopIfTrue="1" operator="lessThan">
      <formula>0</formula>
    </cfRule>
  </conditionalFormatting>
  <conditionalFormatting sqref="D178:D179">
    <cfRule type="cellIs" dxfId="34" priority="17" stopIfTrue="1" operator="notEqual">
      <formula>ROUND(D178,0)</formula>
    </cfRule>
    <cfRule type="cellIs" dxfId="33" priority="18" stopIfTrue="1" operator="lessThan">
      <formula>0</formula>
    </cfRule>
  </conditionalFormatting>
  <conditionalFormatting sqref="D188:D189">
    <cfRule type="cellIs" dxfId="32" priority="15" stopIfTrue="1" operator="notEqual">
      <formula>ROUND(D188,0)</formula>
    </cfRule>
    <cfRule type="cellIs" dxfId="31" priority="16" stopIfTrue="1" operator="lessThan">
      <formula>0</formula>
    </cfRule>
  </conditionalFormatting>
  <conditionalFormatting sqref="D240:D241">
    <cfRule type="cellIs" dxfId="30" priority="13" stopIfTrue="1" operator="notEqual">
      <formula>ROUND(D240,0)</formula>
    </cfRule>
    <cfRule type="cellIs" dxfId="29" priority="14" stopIfTrue="1" operator="lessThan">
      <formula>0</formula>
    </cfRule>
  </conditionalFormatting>
  <conditionalFormatting sqref="D256:D257">
    <cfRule type="cellIs" dxfId="28" priority="11" stopIfTrue="1" operator="notEqual">
      <formula>ROUND(D256,0)</formula>
    </cfRule>
    <cfRule type="cellIs" dxfId="27" priority="12" stopIfTrue="1" operator="lessThan">
      <formula>0</formula>
    </cfRule>
  </conditionalFormatting>
  <conditionalFormatting sqref="D251:D255">
    <cfRule type="cellIs" dxfId="26" priority="9" stopIfTrue="1" operator="notEqual">
      <formula>ROUND(D251,0)</formula>
    </cfRule>
    <cfRule type="cellIs" dxfId="25" priority="10" stopIfTrue="1" operator="lessThan">
      <formula>0</formula>
    </cfRule>
  </conditionalFormatting>
  <conditionalFormatting sqref="D260">
    <cfRule type="cellIs" dxfId="24" priority="7" stopIfTrue="1" operator="notEqual">
      <formula>ROUND(D260,0)</formula>
    </cfRule>
    <cfRule type="cellIs" dxfId="23" priority="8" stopIfTrue="1" operator="lessThan">
      <formula>0</formula>
    </cfRule>
  </conditionalFormatting>
  <conditionalFormatting sqref="D264">
    <cfRule type="cellIs" dxfId="22" priority="5" stopIfTrue="1" operator="notEqual">
      <formula>ROUND(D264,0)</formula>
    </cfRule>
    <cfRule type="cellIs" dxfId="21" priority="6" stopIfTrue="1" operator="lessThan">
      <formula>0</formula>
    </cfRule>
  </conditionalFormatting>
  <conditionalFormatting sqref="D287:D289">
    <cfRule type="cellIs" dxfId="20" priority="3" stopIfTrue="1" operator="notEqual">
      <formula>ROUND(D287,0)</formula>
    </cfRule>
    <cfRule type="cellIs" dxfId="19" priority="4" stopIfTrue="1" operator="lessThan">
      <formula>0</formula>
    </cfRule>
  </conditionalFormatting>
  <conditionalFormatting sqref="D72:D76">
    <cfRule type="cellIs" dxfId="18" priority="1" stopIfTrue="1" operator="notEqual">
      <formula>ROUND(D72,0)</formula>
    </cfRule>
    <cfRule type="cellIs" dxfId="17" priority="2" stopIfTrue="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24" sqref="D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4" t="s">
        <v>2532</v>
      </c>
      <c r="B2" s="365"/>
      <c r="C2" s="365"/>
      <c r="D2" s="365"/>
      <c r="E2" s="365"/>
      <c r="F2" s="365"/>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79451829</v>
      </c>
      <c r="E114" s="83">
        <f t="shared" si="22"/>
        <v>93171195.75</v>
      </c>
      <c r="F114" s="65">
        <f t="shared" si="1"/>
        <v>117.26752791304527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79451829</v>
      </c>
      <c r="E122" s="83">
        <f t="shared" si="25"/>
        <v>93171195.75</v>
      </c>
      <c r="F122" s="65">
        <f t="shared" si="1"/>
        <v>117.26752791304527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314">
        <v>76176129</v>
      </c>
      <c r="E123" s="251">
        <v>89727647.379999995</v>
      </c>
      <c r="F123" s="65">
        <f t="shared" si="1"/>
        <v>117.78971779991603</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314">
        <v>3275700</v>
      </c>
      <c r="E124" s="251">
        <v>3443548.37</v>
      </c>
      <c r="F124" s="65">
        <f t="shared" si="1"/>
        <v>105.12404585279482</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79451829</v>
      </c>
      <c r="E141" s="108">
        <f t="shared" si="28"/>
        <v>93171195.75</v>
      </c>
      <c r="F141" s="84">
        <f t="shared" si="1"/>
        <v>117.26752791304527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6"/>
      <c r="E143" s="367"/>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22 D125:E141 E123:E124">
    <cfRule type="cellIs" dxfId="16" priority="3" operator="lessThan">
      <formula>0</formula>
    </cfRule>
  </conditionalFormatting>
  <conditionalFormatting sqref="D123:D124">
    <cfRule type="cellIs" dxfId="15" priority="1" stopIfTrue="1" operator="notEqual">
      <formula>ROUND(D123,0)</formula>
    </cfRule>
    <cfRule type="cellIs" dxfId="14"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B25" sqref="B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8" t="s">
        <v>2785</v>
      </c>
      <c r="B2" s="369"/>
      <c r="C2" s="369"/>
      <c r="D2" s="369"/>
      <c r="E2" s="369"/>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447786.87</v>
      </c>
      <c r="E5" s="109">
        <f t="shared" si="0"/>
        <v>447786.87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447786.87</v>
      </c>
      <c r="E22" s="110">
        <f t="shared" si="3"/>
        <v>447786.87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426934.14</v>
      </c>
      <c r="E23" s="110">
        <f t="shared" si="4"/>
        <v>426934.14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426934.14</v>
      </c>
      <c r="E25" s="252">
        <v>426934.14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20852.73</v>
      </c>
      <c r="E30" s="110">
        <f>SUM(E31:E37)</f>
        <v>20852.73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20852.73</v>
      </c>
      <c r="E36" s="252">
        <v>20852.73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0"/>
      <c r="E51" s="371"/>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14" sqref="C11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2" t="s">
        <v>2856</v>
      </c>
      <c r="B2" s="369"/>
      <c r="C2" s="369"/>
      <c r="D2" s="369"/>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1893804.48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90482959.929999992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88595496.429999992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70141856.629999995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17466413.879999999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1112.44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986113.48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1887463.5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90354896.129999995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88505581.829999998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69944084.489999995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17688761.170000002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1112.44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871623.73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1849314.3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2021868.2800000012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251786.81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251786.81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251786.81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233982.81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13125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4679</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1770081.47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1975441.73-251786.81</f>
        <v>1723654.92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46426.55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6" t="s">
        <v>2856</v>
      </c>
      <c r="B1" s="371"/>
      <c r="C1" s="371"/>
      <c r="D1" s="371"/>
      <c r="E1" s="73" t="s">
        <v>2998</v>
      </c>
      <c r="F1" s="73"/>
      <c r="G1" s="73"/>
      <c r="H1" s="73"/>
      <c r="I1" s="73"/>
      <c r="J1" s="73"/>
      <c r="K1" s="73"/>
      <c r="L1" s="73"/>
      <c r="M1" s="73"/>
      <c r="N1" s="73"/>
      <c r="O1" s="73"/>
      <c r="P1" s="73"/>
    </row>
    <row r="2" spans="1:16" ht="37.5" customHeight="1" x14ac:dyDescent="0.2">
      <c r="A2" s="376" t="s">
        <v>2999</v>
      </c>
      <c r="B2" s="371"/>
      <c r="C2" s="371"/>
      <c r="D2" s="371"/>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1915</v>
      </c>
      <c r="P3" s="73"/>
    </row>
    <row r="4" spans="1:16" ht="19.5" customHeight="1" x14ac:dyDescent="0.2">
      <c r="A4" s="377" t="s">
        <v>3003</v>
      </c>
      <c r="B4" s="378"/>
      <c r="C4" s="379"/>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3" t="s">
        <v>3016</v>
      </c>
      <c r="B14" s="374"/>
      <c r="C14" s="375"/>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3" t="s">
        <v>3021</v>
      </c>
      <c r="B19" s="374"/>
      <c r="C19" s="375"/>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3" t="s">
        <v>32</v>
      </c>
      <c r="B275" s="374"/>
      <c r="C275" s="375"/>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3" t="s">
        <v>37</v>
      </c>
      <c r="B293" s="374"/>
      <c r="C293" s="375"/>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3" t="s">
        <v>36</v>
      </c>
      <c r="B296" s="374"/>
      <c r="C296" s="375"/>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3" t="s">
        <v>3296</v>
      </c>
      <c r="B298" s="374"/>
      <c r="C298" s="375"/>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8" t="s">
        <v>3298</v>
      </c>
      <c r="B1" s="388"/>
      <c r="C1" s="388"/>
    </row>
    <row r="2" spans="1:17" ht="33" customHeight="1" x14ac:dyDescent="0.2">
      <c r="A2" s="389" t="s">
        <v>3299</v>
      </c>
      <c r="B2" s="390"/>
      <c r="C2" s="381"/>
      <c r="D2" s="4"/>
      <c r="E2" s="4"/>
      <c r="F2" s="4"/>
      <c r="G2" s="4"/>
      <c r="H2" s="4"/>
      <c r="I2" s="4"/>
      <c r="J2" s="4"/>
      <c r="K2" s="4"/>
      <c r="L2" s="4"/>
      <c r="M2" s="4"/>
      <c r="N2" s="4"/>
      <c r="O2" s="4"/>
      <c r="P2" s="4"/>
      <c r="Q2" s="4"/>
    </row>
    <row r="3" spans="1:17" ht="18.75" customHeight="1" x14ac:dyDescent="0.2">
      <c r="A3" s="42" t="s">
        <v>3300</v>
      </c>
      <c r="B3" s="391" t="s">
        <v>3301</v>
      </c>
      <c r="C3" s="381"/>
      <c r="D3" s="4"/>
      <c r="E3" s="4"/>
      <c r="F3" s="4"/>
      <c r="G3" s="4"/>
      <c r="H3" s="4"/>
      <c r="I3" s="4"/>
      <c r="J3" s="4"/>
      <c r="K3" s="4"/>
      <c r="L3" s="4"/>
      <c r="M3" s="4"/>
      <c r="N3" s="4"/>
      <c r="O3" s="4"/>
      <c r="P3" s="4"/>
      <c r="Q3" s="4"/>
    </row>
    <row r="4" spans="1:17" ht="37.5" hidden="1" customHeight="1" x14ac:dyDescent="0.2">
      <c r="A4" s="43" t="s">
        <v>3302</v>
      </c>
      <c r="B4" s="385" t="s">
        <v>3303</v>
      </c>
      <c r="C4" s="381"/>
      <c r="D4" s="4"/>
      <c r="E4" s="4"/>
      <c r="F4" s="4"/>
      <c r="G4" s="4"/>
      <c r="H4" s="4"/>
      <c r="I4" s="4"/>
      <c r="J4" s="4"/>
      <c r="K4" s="4"/>
      <c r="L4" s="4"/>
      <c r="M4" s="4"/>
      <c r="N4" s="4"/>
      <c r="O4" s="4"/>
      <c r="P4" s="4"/>
      <c r="Q4" s="4"/>
    </row>
    <row r="5" spans="1:17" ht="48" hidden="1" customHeight="1" x14ac:dyDescent="0.2">
      <c r="A5" s="43" t="s">
        <v>3302</v>
      </c>
      <c r="B5" s="385" t="s">
        <v>3304</v>
      </c>
      <c r="C5" s="381"/>
      <c r="D5" s="4"/>
      <c r="E5" s="4"/>
      <c r="F5" s="4"/>
      <c r="G5" s="4"/>
      <c r="H5" s="4"/>
      <c r="I5" s="4"/>
      <c r="J5" s="4"/>
      <c r="K5" s="4"/>
      <c r="L5" s="4"/>
      <c r="M5" s="4"/>
      <c r="N5" s="4"/>
      <c r="O5" s="4"/>
      <c r="P5" s="4"/>
      <c r="Q5" s="4"/>
    </row>
    <row r="6" spans="1:17" ht="59.25" hidden="1" customHeight="1" x14ac:dyDescent="0.2">
      <c r="A6" s="43" t="s">
        <v>3302</v>
      </c>
      <c r="B6" s="385" t="s">
        <v>3305</v>
      </c>
      <c r="C6" s="381"/>
      <c r="D6" s="4"/>
      <c r="E6" s="4"/>
      <c r="F6" s="4"/>
      <c r="G6" s="4"/>
      <c r="H6" s="4"/>
      <c r="I6" s="4"/>
      <c r="J6" s="4"/>
      <c r="K6" s="4"/>
      <c r="L6" s="4"/>
      <c r="M6" s="4"/>
      <c r="N6" s="4"/>
      <c r="O6" s="4"/>
      <c r="P6" s="4"/>
      <c r="Q6" s="4"/>
    </row>
    <row r="7" spans="1:17" ht="48" hidden="1" customHeight="1" x14ac:dyDescent="0.2">
      <c r="A7" s="43" t="s">
        <v>3306</v>
      </c>
      <c r="B7" s="385" t="s">
        <v>3307</v>
      </c>
      <c r="C7" s="381"/>
      <c r="D7" s="4"/>
      <c r="E7" s="4"/>
      <c r="F7" s="4"/>
      <c r="G7" s="4"/>
      <c r="H7" s="4"/>
      <c r="I7" s="4"/>
      <c r="J7" s="4"/>
      <c r="K7" s="4"/>
      <c r="L7" s="4"/>
      <c r="M7" s="4"/>
      <c r="N7" s="4"/>
      <c r="O7" s="4"/>
      <c r="P7" s="4"/>
      <c r="Q7" s="4"/>
    </row>
    <row r="8" spans="1:17" ht="41.25" hidden="1" customHeight="1" x14ac:dyDescent="0.2">
      <c r="A8" s="43" t="s">
        <v>3308</v>
      </c>
      <c r="B8" s="385" t="s">
        <v>3309</v>
      </c>
      <c r="C8" s="381"/>
      <c r="D8" s="4"/>
      <c r="E8" s="4"/>
      <c r="F8" s="4"/>
      <c r="G8" s="4"/>
      <c r="H8" s="4"/>
      <c r="I8" s="4"/>
      <c r="J8" s="4"/>
      <c r="K8" s="4"/>
      <c r="L8" s="4"/>
      <c r="M8" s="4"/>
      <c r="N8" s="4"/>
      <c r="O8" s="4"/>
      <c r="P8" s="4"/>
      <c r="Q8" s="4"/>
    </row>
    <row r="9" spans="1:17" ht="59.25" hidden="1" customHeight="1" x14ac:dyDescent="0.2">
      <c r="A9" s="43" t="s">
        <v>3310</v>
      </c>
      <c r="B9" s="385" t="s">
        <v>3311</v>
      </c>
      <c r="C9" s="381"/>
      <c r="D9" s="4"/>
      <c r="E9" s="4"/>
      <c r="F9" s="4"/>
      <c r="G9" s="4"/>
      <c r="H9" s="4"/>
      <c r="I9" s="4"/>
      <c r="J9" s="4"/>
      <c r="K9" s="4"/>
      <c r="L9" s="4"/>
      <c r="M9" s="4"/>
      <c r="N9" s="4"/>
      <c r="O9" s="4"/>
      <c r="P9" s="4"/>
      <c r="Q9" s="4"/>
    </row>
    <row r="10" spans="1:17" ht="61.5" hidden="1" customHeight="1" x14ac:dyDescent="0.2">
      <c r="A10" s="43" t="s">
        <v>3310</v>
      </c>
      <c r="B10" s="385" t="s">
        <v>3312</v>
      </c>
      <c r="C10" s="381"/>
      <c r="D10" s="4"/>
      <c r="E10" s="4"/>
      <c r="F10" s="4"/>
      <c r="G10" s="4"/>
      <c r="H10" s="4"/>
      <c r="I10" s="4"/>
      <c r="J10" s="4"/>
      <c r="K10" s="4"/>
      <c r="L10" s="4"/>
      <c r="M10" s="4"/>
      <c r="N10" s="4"/>
      <c r="O10" s="4"/>
      <c r="P10" s="4"/>
      <c r="Q10" s="4"/>
    </row>
    <row r="11" spans="1:17" ht="43.5" hidden="1" customHeight="1" x14ac:dyDescent="0.2">
      <c r="A11" s="43" t="s">
        <v>3310</v>
      </c>
      <c r="B11" s="385" t="s">
        <v>3313</v>
      </c>
      <c r="C11" s="381"/>
      <c r="D11" s="4"/>
      <c r="E11" s="4"/>
      <c r="F11" s="4"/>
      <c r="G11" s="4"/>
      <c r="H11" s="4"/>
      <c r="I11" s="4"/>
      <c r="J11" s="4"/>
      <c r="K11" s="4"/>
      <c r="L11" s="4"/>
      <c r="M11" s="4"/>
      <c r="N11" s="4"/>
      <c r="O11" s="4"/>
      <c r="P11" s="4"/>
      <c r="Q11" s="4"/>
    </row>
    <row r="12" spans="1:17" ht="27.75" hidden="1" customHeight="1" x14ac:dyDescent="0.2">
      <c r="A12" s="43" t="s">
        <v>3314</v>
      </c>
      <c r="B12" s="385" t="s">
        <v>3315</v>
      </c>
      <c r="C12" s="381"/>
      <c r="D12" s="4"/>
      <c r="E12" s="4"/>
      <c r="F12" s="4"/>
      <c r="G12" s="4"/>
      <c r="H12" s="4"/>
      <c r="I12" s="4"/>
      <c r="J12" s="4"/>
      <c r="K12" s="4"/>
      <c r="L12" s="4"/>
      <c r="M12" s="4"/>
      <c r="N12" s="4"/>
      <c r="O12" s="4"/>
      <c r="P12" s="4"/>
      <c r="Q12" s="4"/>
    </row>
    <row r="13" spans="1:17" ht="27.75" hidden="1" customHeight="1" x14ac:dyDescent="0.2">
      <c r="A13" s="43" t="s">
        <v>3316</v>
      </c>
      <c r="B13" s="385" t="s">
        <v>3317</v>
      </c>
      <c r="C13" s="381"/>
      <c r="D13" s="4"/>
      <c r="E13" s="4"/>
      <c r="F13" s="4"/>
      <c r="G13" s="4"/>
      <c r="H13" s="4"/>
      <c r="I13" s="4"/>
      <c r="J13" s="4"/>
      <c r="K13" s="4"/>
      <c r="L13" s="4"/>
      <c r="M13" s="4"/>
      <c r="N13" s="4"/>
      <c r="O13" s="4"/>
      <c r="P13" s="4"/>
      <c r="Q13" s="4"/>
    </row>
    <row r="14" spans="1:17" ht="45.75" hidden="1" customHeight="1" x14ac:dyDescent="0.2">
      <c r="A14" s="43" t="s">
        <v>3318</v>
      </c>
      <c r="B14" s="385" t="s">
        <v>3319</v>
      </c>
      <c r="C14" s="381"/>
      <c r="D14" s="4"/>
      <c r="E14" s="4"/>
      <c r="F14" s="4"/>
      <c r="G14" s="4"/>
      <c r="H14" s="4"/>
      <c r="I14" s="4"/>
      <c r="J14" s="4"/>
      <c r="K14" s="4"/>
      <c r="L14" s="4"/>
      <c r="M14" s="4"/>
      <c r="N14" s="4"/>
      <c r="O14" s="4"/>
      <c r="P14" s="4"/>
      <c r="Q14" s="4"/>
    </row>
    <row r="15" spans="1:17" ht="45.75" hidden="1" customHeight="1" x14ac:dyDescent="0.2">
      <c r="A15" s="43" t="s">
        <v>3320</v>
      </c>
      <c r="B15" s="385" t="s">
        <v>3321</v>
      </c>
      <c r="C15" s="381"/>
      <c r="D15" s="4"/>
      <c r="E15" s="4"/>
      <c r="F15" s="4"/>
      <c r="G15" s="4"/>
      <c r="H15" s="4"/>
      <c r="I15" s="4"/>
      <c r="J15" s="4"/>
      <c r="K15" s="4"/>
      <c r="L15" s="4"/>
      <c r="M15" s="4"/>
      <c r="N15" s="4"/>
      <c r="O15" s="4"/>
      <c r="P15" s="4"/>
      <c r="Q15" s="4"/>
    </row>
    <row r="16" spans="1:17" ht="51" hidden="1" customHeight="1" x14ac:dyDescent="0.2">
      <c r="A16" s="43" t="s">
        <v>3322</v>
      </c>
      <c r="B16" s="385" t="s">
        <v>3323</v>
      </c>
      <c r="C16" s="381"/>
      <c r="D16" s="4"/>
      <c r="E16" s="4"/>
      <c r="F16" s="4"/>
      <c r="G16" s="4"/>
      <c r="H16" s="4"/>
      <c r="I16" s="4"/>
      <c r="J16" s="4"/>
      <c r="K16" s="4"/>
      <c r="L16" s="4"/>
      <c r="M16" s="4"/>
      <c r="N16" s="4"/>
      <c r="O16" s="4"/>
      <c r="P16" s="4"/>
      <c r="Q16" s="4"/>
    </row>
    <row r="17" spans="1:17" ht="27.75" hidden="1" customHeight="1" x14ac:dyDescent="0.2">
      <c r="A17" s="43" t="s">
        <v>3324</v>
      </c>
      <c r="B17" s="385" t="s">
        <v>3325</v>
      </c>
      <c r="C17" s="381"/>
      <c r="D17" s="4"/>
      <c r="E17" s="4"/>
      <c r="F17" s="4"/>
      <c r="G17" s="4"/>
      <c r="H17" s="4"/>
      <c r="I17" s="4"/>
      <c r="J17" s="4"/>
      <c r="K17" s="4"/>
      <c r="L17" s="4"/>
      <c r="M17" s="4"/>
      <c r="N17" s="4"/>
      <c r="O17" s="4"/>
      <c r="P17" s="4"/>
      <c r="Q17" s="4"/>
    </row>
    <row r="18" spans="1:17" ht="27.75" hidden="1" customHeight="1" x14ac:dyDescent="0.2">
      <c r="A18" s="43" t="s">
        <v>3326</v>
      </c>
      <c r="B18" s="385" t="s">
        <v>3327</v>
      </c>
      <c r="C18" s="381"/>
      <c r="D18" s="4"/>
      <c r="E18" s="4"/>
      <c r="F18" s="4"/>
      <c r="G18" s="4"/>
      <c r="H18" s="4"/>
      <c r="I18" s="4"/>
      <c r="J18" s="4"/>
      <c r="K18" s="4"/>
      <c r="L18" s="4"/>
      <c r="M18" s="4"/>
      <c r="N18" s="4"/>
      <c r="O18" s="4"/>
      <c r="P18" s="4"/>
      <c r="Q18" s="4"/>
    </row>
    <row r="19" spans="1:17" ht="45" hidden="1" customHeight="1" x14ac:dyDescent="0.2">
      <c r="A19" s="43" t="s">
        <v>3326</v>
      </c>
      <c r="B19" s="385" t="s">
        <v>3328</v>
      </c>
      <c r="C19" s="381"/>
      <c r="D19" s="4"/>
      <c r="E19" s="4"/>
      <c r="F19" s="4"/>
      <c r="G19" s="4"/>
      <c r="H19" s="4"/>
      <c r="I19" s="4"/>
      <c r="J19" s="4"/>
      <c r="K19" s="4"/>
      <c r="L19" s="4"/>
      <c r="M19" s="4"/>
      <c r="N19" s="4"/>
      <c r="O19" s="4"/>
      <c r="P19" s="4"/>
      <c r="Q19" s="4"/>
    </row>
    <row r="20" spans="1:17" ht="45" hidden="1" customHeight="1" x14ac:dyDescent="0.2">
      <c r="A20" s="43" t="s">
        <v>3329</v>
      </c>
      <c r="B20" s="385" t="s">
        <v>3330</v>
      </c>
      <c r="C20" s="381"/>
      <c r="D20" s="4"/>
      <c r="E20" s="4"/>
      <c r="F20" s="4"/>
      <c r="G20" s="4"/>
      <c r="H20" s="4"/>
      <c r="I20" s="4"/>
      <c r="J20" s="4"/>
      <c r="K20" s="4"/>
      <c r="L20" s="4"/>
      <c r="M20" s="4"/>
      <c r="N20" s="4"/>
      <c r="O20" s="4"/>
      <c r="P20" s="4"/>
      <c r="Q20" s="4"/>
    </row>
    <row r="21" spans="1:17" ht="30" hidden="1" customHeight="1" x14ac:dyDescent="0.2">
      <c r="A21" s="43" t="s">
        <v>3331</v>
      </c>
      <c r="B21" s="385" t="s">
        <v>3332</v>
      </c>
      <c r="C21" s="381"/>
      <c r="D21" s="4"/>
      <c r="E21" s="4"/>
      <c r="F21" s="4"/>
      <c r="G21" s="4"/>
      <c r="H21" s="4"/>
      <c r="I21" s="4"/>
      <c r="J21" s="4"/>
      <c r="K21" s="4"/>
      <c r="L21" s="4"/>
      <c r="M21" s="4"/>
      <c r="N21" s="4"/>
      <c r="O21" s="4"/>
      <c r="P21" s="4"/>
      <c r="Q21" s="4"/>
    </row>
    <row r="22" spans="1:17" ht="30" hidden="1" customHeight="1" x14ac:dyDescent="0.2">
      <c r="A22" s="43" t="s">
        <v>3333</v>
      </c>
      <c r="B22" s="385" t="s">
        <v>3334</v>
      </c>
      <c r="C22" s="381"/>
      <c r="D22" s="4"/>
      <c r="E22" s="4"/>
      <c r="F22" s="4"/>
      <c r="G22" s="4"/>
      <c r="H22" s="4"/>
      <c r="I22" s="4"/>
      <c r="J22" s="4"/>
      <c r="K22" s="4"/>
      <c r="L22" s="4"/>
      <c r="M22" s="4"/>
      <c r="N22" s="4"/>
      <c r="O22" s="4"/>
      <c r="P22" s="4"/>
      <c r="Q22" s="4"/>
    </row>
    <row r="23" spans="1:17" ht="30" hidden="1" customHeight="1" x14ac:dyDescent="0.2">
      <c r="A23" s="43" t="s">
        <v>3335</v>
      </c>
      <c r="B23" s="385" t="s">
        <v>3336</v>
      </c>
      <c r="C23" s="381"/>
      <c r="D23" s="4"/>
      <c r="E23" s="4"/>
      <c r="F23" s="4"/>
      <c r="G23" s="4"/>
      <c r="H23" s="4"/>
      <c r="I23" s="4"/>
      <c r="J23" s="4"/>
      <c r="K23" s="4"/>
      <c r="L23" s="4"/>
      <c r="M23" s="4"/>
      <c r="N23" s="4"/>
      <c r="O23" s="4"/>
      <c r="P23" s="4"/>
      <c r="Q23" s="4"/>
    </row>
    <row r="24" spans="1:17" ht="30" hidden="1" customHeight="1" x14ac:dyDescent="0.2">
      <c r="A24" s="43" t="s">
        <v>3337</v>
      </c>
      <c r="B24" s="385" t="s">
        <v>3338</v>
      </c>
      <c r="C24" s="381"/>
      <c r="D24" s="4"/>
      <c r="E24" s="4"/>
      <c r="F24" s="4"/>
      <c r="G24" s="4"/>
      <c r="H24" s="4"/>
      <c r="I24" s="4"/>
      <c r="J24" s="4"/>
      <c r="K24" s="4"/>
      <c r="L24" s="4"/>
      <c r="M24" s="4"/>
      <c r="N24" s="4"/>
      <c r="O24" s="4"/>
      <c r="P24" s="4"/>
      <c r="Q24" s="4"/>
    </row>
    <row r="25" spans="1:17" ht="30" hidden="1" customHeight="1" x14ac:dyDescent="0.2">
      <c r="A25" s="43" t="s">
        <v>3339</v>
      </c>
      <c r="B25" s="385" t="s">
        <v>3340</v>
      </c>
      <c r="C25" s="381"/>
      <c r="D25" s="4"/>
      <c r="E25" s="4"/>
      <c r="F25" s="4"/>
      <c r="G25" s="4"/>
      <c r="H25" s="4"/>
      <c r="I25" s="4"/>
      <c r="J25" s="4"/>
      <c r="K25" s="4"/>
      <c r="L25" s="4"/>
      <c r="M25" s="4"/>
      <c r="N25" s="4"/>
      <c r="O25" s="4"/>
      <c r="P25" s="4"/>
      <c r="Q25" s="4"/>
    </row>
    <row r="26" spans="1:17" ht="30" hidden="1" customHeight="1" x14ac:dyDescent="0.2">
      <c r="A26" s="43" t="s">
        <v>3341</v>
      </c>
      <c r="B26" s="385" t="s">
        <v>3342</v>
      </c>
      <c r="C26" s="381"/>
      <c r="D26" s="4"/>
      <c r="E26" s="4"/>
      <c r="F26" s="4"/>
      <c r="G26" s="4"/>
      <c r="H26" s="4"/>
      <c r="I26" s="4"/>
      <c r="J26" s="4"/>
      <c r="K26" s="4"/>
      <c r="L26" s="4"/>
      <c r="M26" s="4"/>
      <c r="N26" s="4"/>
      <c r="O26" s="4"/>
      <c r="P26" s="4"/>
      <c r="Q26" s="4"/>
    </row>
    <row r="27" spans="1:17" ht="70.5" hidden="1" customHeight="1" x14ac:dyDescent="0.2">
      <c r="A27" s="43" t="s">
        <v>3343</v>
      </c>
      <c r="B27" s="385" t="s">
        <v>3344</v>
      </c>
      <c r="C27" s="381"/>
      <c r="D27" s="4"/>
      <c r="E27" s="4"/>
      <c r="F27" s="4"/>
      <c r="G27" s="4"/>
      <c r="H27" s="4"/>
      <c r="I27" s="4"/>
      <c r="J27" s="4"/>
      <c r="K27" s="4"/>
      <c r="L27" s="4"/>
      <c r="M27" s="4"/>
      <c r="N27" s="4"/>
      <c r="O27" s="4"/>
      <c r="P27" s="4"/>
      <c r="Q27" s="4"/>
    </row>
    <row r="28" spans="1:17" ht="48" hidden="1" customHeight="1" x14ac:dyDescent="0.2">
      <c r="A28" s="43" t="s">
        <v>3345</v>
      </c>
      <c r="B28" s="385" t="s">
        <v>3346</v>
      </c>
      <c r="C28" s="381"/>
      <c r="D28" s="4"/>
      <c r="E28" s="4"/>
      <c r="F28" s="4"/>
      <c r="G28" s="4"/>
      <c r="H28" s="4"/>
      <c r="I28" s="4"/>
      <c r="J28" s="4"/>
      <c r="K28" s="4"/>
      <c r="L28" s="4"/>
      <c r="M28" s="4"/>
      <c r="N28" s="4"/>
      <c r="O28" s="4"/>
      <c r="P28" s="4"/>
      <c r="Q28" s="4"/>
    </row>
    <row r="29" spans="1:17" ht="100.5" hidden="1" customHeight="1" x14ac:dyDescent="0.2">
      <c r="A29" s="43" t="s">
        <v>3347</v>
      </c>
      <c r="B29" s="385" t="s">
        <v>3348</v>
      </c>
      <c r="C29" s="381"/>
      <c r="D29" s="4"/>
      <c r="E29" s="4"/>
      <c r="F29" s="4"/>
      <c r="G29" s="4"/>
      <c r="H29" s="4"/>
      <c r="I29" s="4"/>
      <c r="J29" s="4"/>
      <c r="K29" s="4"/>
      <c r="L29" s="4"/>
      <c r="M29" s="4"/>
      <c r="N29" s="4"/>
      <c r="O29" s="4"/>
      <c r="P29" s="4"/>
      <c r="Q29" s="4"/>
    </row>
    <row r="30" spans="1:17" ht="45" hidden="1" customHeight="1" x14ac:dyDescent="0.2">
      <c r="A30" s="43" t="s">
        <v>3349</v>
      </c>
      <c r="B30" s="385" t="s">
        <v>3350</v>
      </c>
      <c r="C30" s="381"/>
      <c r="D30" s="4"/>
      <c r="E30" s="4"/>
      <c r="F30" s="4"/>
      <c r="G30" s="4"/>
      <c r="H30" s="4"/>
      <c r="I30" s="4"/>
      <c r="J30" s="4"/>
      <c r="K30" s="4"/>
      <c r="L30" s="4"/>
      <c r="M30" s="4"/>
      <c r="N30" s="4"/>
      <c r="O30" s="4"/>
      <c r="P30" s="4"/>
      <c r="Q30" s="4"/>
    </row>
    <row r="31" spans="1:17" ht="45" hidden="1" customHeight="1" x14ac:dyDescent="0.2">
      <c r="A31" s="43" t="s">
        <v>3351</v>
      </c>
      <c r="B31" s="385" t="s">
        <v>3352</v>
      </c>
      <c r="C31" s="381"/>
      <c r="D31" s="4"/>
      <c r="E31" s="4"/>
      <c r="F31" s="4"/>
      <c r="G31" s="4"/>
      <c r="H31" s="4"/>
      <c r="I31" s="4"/>
      <c r="J31" s="4"/>
      <c r="K31" s="4"/>
      <c r="L31" s="4"/>
      <c r="M31" s="4"/>
      <c r="N31" s="4"/>
      <c r="O31" s="4"/>
      <c r="P31" s="4"/>
      <c r="Q31" s="4"/>
    </row>
    <row r="32" spans="1:17" ht="45" hidden="1" customHeight="1" x14ac:dyDescent="0.2">
      <c r="A32" s="43" t="s">
        <v>3353</v>
      </c>
      <c r="B32" s="385" t="s">
        <v>3354</v>
      </c>
      <c r="C32" s="381"/>
      <c r="D32" s="4"/>
      <c r="E32" s="4"/>
      <c r="F32" s="4"/>
      <c r="G32" s="4"/>
      <c r="H32" s="4"/>
      <c r="I32" s="4"/>
      <c r="J32" s="4"/>
      <c r="K32" s="4"/>
      <c r="L32" s="4"/>
      <c r="M32" s="4"/>
      <c r="N32" s="4"/>
      <c r="O32" s="4"/>
      <c r="P32" s="4"/>
      <c r="Q32" s="4"/>
    </row>
    <row r="33" spans="1:17" ht="72" hidden="1" customHeight="1" x14ac:dyDescent="0.2">
      <c r="A33" s="43" t="s">
        <v>3355</v>
      </c>
      <c r="B33" s="385" t="s">
        <v>3356</v>
      </c>
      <c r="C33" s="381"/>
      <c r="D33" s="4"/>
      <c r="E33" s="4"/>
      <c r="F33" s="4"/>
      <c r="G33" s="4"/>
      <c r="H33" s="4"/>
      <c r="I33" s="4"/>
      <c r="J33" s="4"/>
      <c r="K33" s="4"/>
      <c r="L33" s="4"/>
      <c r="M33" s="4"/>
      <c r="N33" s="4"/>
      <c r="O33" s="4"/>
      <c r="P33" s="4"/>
      <c r="Q33" s="4"/>
    </row>
    <row r="34" spans="1:17" ht="79.5" hidden="1" customHeight="1" x14ac:dyDescent="0.2">
      <c r="A34" s="43" t="s">
        <v>3357</v>
      </c>
      <c r="B34" s="385" t="s">
        <v>3358</v>
      </c>
      <c r="C34" s="381"/>
      <c r="D34" s="4"/>
      <c r="E34" s="4"/>
      <c r="F34" s="4"/>
      <c r="G34" s="4"/>
      <c r="H34" s="4"/>
      <c r="I34" s="4"/>
      <c r="J34" s="4"/>
      <c r="K34" s="4"/>
      <c r="L34" s="4"/>
      <c r="M34" s="4"/>
      <c r="N34" s="4"/>
      <c r="O34" s="4"/>
      <c r="P34" s="4"/>
      <c r="Q34" s="4"/>
    </row>
    <row r="35" spans="1:17" ht="70.5" hidden="1" customHeight="1" x14ac:dyDescent="0.2">
      <c r="A35" s="43" t="s">
        <v>3359</v>
      </c>
      <c r="B35" s="385" t="s">
        <v>3360</v>
      </c>
      <c r="C35" s="381"/>
      <c r="D35" s="4"/>
      <c r="E35" s="4"/>
      <c r="F35" s="4"/>
      <c r="G35" s="4"/>
      <c r="H35" s="4"/>
      <c r="I35" s="4"/>
      <c r="J35" s="4"/>
      <c r="K35" s="4"/>
      <c r="L35" s="4"/>
      <c r="M35" s="4"/>
      <c r="N35" s="4"/>
      <c r="O35" s="4"/>
      <c r="P35" s="4"/>
      <c r="Q35" s="4"/>
    </row>
    <row r="36" spans="1:17" ht="45.75" hidden="1" customHeight="1" x14ac:dyDescent="0.2">
      <c r="A36" s="43" t="s">
        <v>3361</v>
      </c>
      <c r="B36" s="385" t="s">
        <v>3362</v>
      </c>
      <c r="C36" s="381"/>
      <c r="D36" s="4"/>
      <c r="E36" s="4"/>
      <c r="F36" s="4"/>
      <c r="G36" s="4"/>
      <c r="H36" s="4"/>
      <c r="I36" s="4"/>
      <c r="J36" s="4"/>
      <c r="K36" s="4"/>
      <c r="L36" s="4"/>
      <c r="M36" s="4"/>
      <c r="N36" s="4"/>
      <c r="O36" s="4"/>
      <c r="P36" s="4"/>
      <c r="Q36" s="4"/>
    </row>
    <row r="37" spans="1:17" ht="54.75" hidden="1" customHeight="1" x14ac:dyDescent="0.2">
      <c r="A37" s="43" t="s">
        <v>3363</v>
      </c>
      <c r="B37" s="385" t="s">
        <v>3364</v>
      </c>
      <c r="C37" s="381"/>
      <c r="D37" s="4"/>
      <c r="E37" s="4"/>
      <c r="F37" s="4"/>
      <c r="G37" s="4"/>
      <c r="H37" s="4"/>
      <c r="I37" s="4"/>
      <c r="J37" s="4"/>
      <c r="K37" s="4"/>
      <c r="L37" s="4"/>
      <c r="M37" s="4"/>
      <c r="N37" s="4"/>
      <c r="O37" s="4"/>
      <c r="P37" s="4"/>
      <c r="Q37" s="4"/>
    </row>
    <row r="38" spans="1:17" ht="37.5" hidden="1" customHeight="1" x14ac:dyDescent="0.2">
      <c r="A38" s="43" t="s">
        <v>3365</v>
      </c>
      <c r="B38" s="385" t="s">
        <v>3366</v>
      </c>
      <c r="C38" s="381"/>
      <c r="D38" s="4"/>
      <c r="E38" s="4"/>
      <c r="F38" s="4"/>
      <c r="G38" s="4"/>
      <c r="H38" s="4"/>
      <c r="I38" s="4"/>
      <c r="J38" s="4"/>
      <c r="K38" s="4"/>
      <c r="L38" s="4"/>
      <c r="M38" s="4"/>
      <c r="N38" s="4"/>
      <c r="O38" s="4"/>
      <c r="P38" s="4"/>
      <c r="Q38" s="4"/>
    </row>
    <row r="39" spans="1:17" ht="61.5" hidden="1" customHeight="1" x14ac:dyDescent="0.2">
      <c r="A39" s="43" t="s">
        <v>3367</v>
      </c>
      <c r="B39" s="385" t="s">
        <v>3368</v>
      </c>
      <c r="C39" s="381"/>
      <c r="D39" s="4"/>
      <c r="E39" s="4"/>
      <c r="F39" s="4"/>
      <c r="G39" s="4"/>
      <c r="H39" s="4"/>
      <c r="I39" s="4"/>
      <c r="J39" s="4"/>
      <c r="K39" s="4"/>
      <c r="L39" s="4"/>
      <c r="M39" s="4"/>
      <c r="N39" s="4"/>
      <c r="O39" s="4"/>
      <c r="P39" s="4"/>
      <c r="Q39" s="4"/>
    </row>
    <row r="40" spans="1:17" ht="53.25" hidden="1" customHeight="1" x14ac:dyDescent="0.2">
      <c r="A40" s="43" t="s">
        <v>3369</v>
      </c>
      <c r="B40" s="385" t="s">
        <v>3370</v>
      </c>
      <c r="C40" s="381"/>
      <c r="D40" s="4"/>
      <c r="E40" s="4"/>
      <c r="F40" s="4"/>
      <c r="G40" s="4"/>
      <c r="H40" s="4"/>
      <c r="I40" s="4"/>
      <c r="J40" s="4"/>
      <c r="K40" s="4"/>
      <c r="L40" s="4"/>
      <c r="M40" s="4"/>
      <c r="N40" s="4"/>
      <c r="O40" s="4"/>
      <c r="P40" s="4"/>
      <c r="Q40" s="4"/>
    </row>
    <row r="41" spans="1:17" ht="73.5" hidden="1" customHeight="1" x14ac:dyDescent="0.2">
      <c r="A41" s="43" t="s">
        <v>3371</v>
      </c>
      <c r="B41" s="385" t="s">
        <v>3372</v>
      </c>
      <c r="C41" s="381"/>
      <c r="D41" s="4"/>
      <c r="E41" s="4"/>
      <c r="F41" s="4"/>
      <c r="G41" s="4"/>
      <c r="H41" s="4"/>
      <c r="I41" s="4"/>
      <c r="J41" s="4"/>
      <c r="K41" s="4"/>
      <c r="L41" s="4"/>
      <c r="M41" s="4"/>
      <c r="N41" s="4"/>
      <c r="O41" s="4"/>
      <c r="P41" s="4"/>
      <c r="Q41" s="4"/>
    </row>
    <row r="42" spans="1:17" ht="57.75" hidden="1" customHeight="1" x14ac:dyDescent="0.2">
      <c r="A42" s="43" t="s">
        <v>3373</v>
      </c>
      <c r="B42" s="385" t="s">
        <v>3374</v>
      </c>
      <c r="C42" s="381"/>
      <c r="D42" s="4"/>
      <c r="E42" s="4"/>
      <c r="F42" s="4"/>
      <c r="G42" s="4"/>
      <c r="H42" s="4"/>
      <c r="I42" s="4"/>
      <c r="J42" s="4"/>
      <c r="K42" s="4"/>
      <c r="L42" s="4"/>
      <c r="M42" s="4"/>
      <c r="N42" s="4"/>
      <c r="O42" s="4"/>
      <c r="P42" s="4"/>
      <c r="Q42" s="4"/>
    </row>
    <row r="43" spans="1:17" ht="84" hidden="1" customHeight="1" x14ac:dyDescent="0.2">
      <c r="A43" s="43" t="s">
        <v>3375</v>
      </c>
      <c r="B43" s="385" t="s">
        <v>3376</v>
      </c>
      <c r="C43" s="381"/>
      <c r="D43" s="4"/>
      <c r="E43" s="4"/>
      <c r="F43" s="4"/>
      <c r="G43" s="4"/>
      <c r="H43" s="4"/>
      <c r="I43" s="4"/>
      <c r="J43" s="4"/>
      <c r="K43" s="4"/>
      <c r="L43" s="4"/>
      <c r="M43" s="4"/>
      <c r="N43" s="4"/>
      <c r="O43" s="4"/>
      <c r="P43" s="4"/>
      <c r="Q43" s="4"/>
    </row>
    <row r="44" spans="1:17" ht="48" hidden="1" customHeight="1" x14ac:dyDescent="0.2">
      <c r="A44" s="43" t="s">
        <v>3377</v>
      </c>
      <c r="B44" s="385" t="s">
        <v>3378</v>
      </c>
      <c r="C44" s="381"/>
      <c r="D44" s="4"/>
      <c r="E44" s="4"/>
      <c r="F44" s="4"/>
      <c r="G44" s="4"/>
      <c r="H44" s="4"/>
      <c r="I44" s="4"/>
      <c r="J44" s="4"/>
      <c r="K44" s="4"/>
      <c r="L44" s="4"/>
      <c r="M44" s="4"/>
      <c r="N44" s="4"/>
      <c r="O44" s="4"/>
      <c r="P44" s="4"/>
      <c r="Q44" s="4"/>
    </row>
    <row r="45" spans="1:17" ht="57" hidden="1" customHeight="1" x14ac:dyDescent="0.2">
      <c r="A45" s="43" t="s">
        <v>3379</v>
      </c>
      <c r="B45" s="385" t="s">
        <v>3380</v>
      </c>
      <c r="C45" s="381"/>
      <c r="D45" s="4"/>
      <c r="E45" s="4"/>
      <c r="F45" s="4"/>
      <c r="G45" s="4"/>
      <c r="H45" s="4"/>
      <c r="I45" s="4"/>
      <c r="J45" s="4"/>
      <c r="K45" s="4"/>
      <c r="L45" s="4"/>
      <c r="M45" s="4"/>
      <c r="N45" s="4"/>
      <c r="O45" s="4"/>
      <c r="P45" s="4"/>
      <c r="Q45" s="4"/>
    </row>
    <row r="46" spans="1:17" ht="73.5" hidden="1" customHeight="1" x14ac:dyDescent="0.2">
      <c r="A46" s="43" t="s">
        <v>3381</v>
      </c>
      <c r="B46" s="386" t="s">
        <v>3382</v>
      </c>
      <c r="C46" s="381"/>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0" t="s">
        <v>3392</v>
      </c>
      <c r="C51" s="381"/>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2023-01-27T12:19:52Z</cp:lastPrinted>
  <dcterms:created xsi:type="dcterms:W3CDTF">2022-04-01T05:14:30Z</dcterms:created>
  <dcterms:modified xsi:type="dcterms:W3CDTF">2023-01-30T08:01:14Z</dcterms:modified>
</cp:coreProperties>
</file>